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Računovodstvo\Desktop\New folder (55)\"/>
    </mc:Choice>
  </mc:AlternateContent>
  <xr:revisionPtr revIDLastSave="0" documentId="13_ncr:1_{3788FA94-D2CF-4AF1-AC2B-D57B6EB14050}" xr6:coauthVersionLast="47" xr6:coauthVersionMax="47" xr10:uidLastSave="{00000000-0000-0000-0000-000000000000}"/>
  <bookViews>
    <workbookView xWindow="-120" yWindow="-120" windowWidth="29040" windowHeight="15720" firstSheet="3" activeTab="7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  <sheet name="Posebni izvještaji" sheetId="12" r:id="rId8"/>
  </sheets>
  <externalReferences>
    <externalReference r:id="rId9"/>
  </externalReferences>
  <definedNames>
    <definedName name="_xlnm.Print_Area" localSheetId="1">' Račun prihoda i rashoda'!$B$1:$M$113</definedName>
    <definedName name="_xlnm.Print_Area" localSheetId="7">'Posebni izvještaji'!$A$1:$M$98</definedName>
    <definedName name="_xlnm.Print_Area" localSheetId="2">'Rashodi i prihodi prema izvoru'!$B$2:$H$60</definedName>
    <definedName name="_xlnm.Print_Area" localSheetId="3">'Rashodi prema funkcijskoj k '!$B$3:$H$33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" l="1"/>
  <c r="L23" i="1"/>
  <c r="L15" i="1"/>
  <c r="L10" i="1"/>
  <c r="L11" i="1"/>
  <c r="L12" i="1"/>
  <c r="L13" i="1"/>
  <c r="L14" i="1"/>
  <c r="L9" i="1"/>
  <c r="K24" i="1"/>
  <c r="K23" i="1"/>
  <c r="K10" i="1"/>
  <c r="K11" i="1"/>
  <c r="K12" i="1"/>
  <c r="K13" i="1"/>
  <c r="K14" i="1"/>
  <c r="K15" i="1"/>
  <c r="K9" i="1"/>
  <c r="J12" i="1"/>
  <c r="I12" i="1"/>
  <c r="H12" i="1"/>
  <c r="G12" i="1"/>
  <c r="J9" i="1"/>
  <c r="J15" i="1" s="1"/>
  <c r="I9" i="1"/>
  <c r="I15" i="1" s="1"/>
  <c r="H9" i="1"/>
  <c r="G9" i="1"/>
  <c r="G15" i="1" s="1"/>
  <c r="H33" i="11"/>
  <c r="G33" i="11"/>
  <c r="H32" i="11"/>
  <c r="G32" i="11"/>
  <c r="H31" i="11"/>
  <c r="G31" i="11"/>
  <c r="H30" i="11"/>
  <c r="G30" i="11"/>
  <c r="H29" i="11"/>
  <c r="G29" i="11"/>
  <c r="H28" i="11"/>
  <c r="G28" i="11"/>
  <c r="H27" i="11"/>
  <c r="G27" i="11"/>
  <c r="H26" i="11"/>
  <c r="G26" i="11"/>
  <c r="H25" i="11"/>
  <c r="G25" i="11"/>
  <c r="H24" i="11"/>
  <c r="G24" i="11"/>
  <c r="H23" i="11"/>
  <c r="G23" i="11"/>
  <c r="H22" i="11"/>
  <c r="G22" i="11"/>
  <c r="H21" i="11"/>
  <c r="G21" i="11"/>
  <c r="H20" i="11"/>
  <c r="G20" i="11"/>
  <c r="H19" i="11"/>
  <c r="G19" i="11"/>
  <c r="H18" i="11"/>
  <c r="G18" i="11"/>
  <c r="H17" i="11"/>
  <c r="G17" i="11"/>
  <c r="H16" i="11"/>
  <c r="G16" i="11"/>
  <c r="H15" i="11"/>
  <c r="G15" i="11"/>
  <c r="H14" i="11"/>
  <c r="G14" i="11"/>
  <c r="H13" i="11"/>
  <c r="G13" i="11"/>
  <c r="H12" i="11"/>
  <c r="G12" i="11"/>
  <c r="H11" i="11"/>
  <c r="G11" i="11"/>
  <c r="H10" i="11"/>
  <c r="G10" i="11"/>
  <c r="H9" i="11"/>
  <c r="G9" i="11"/>
  <c r="H8" i="11"/>
  <c r="G8" i="11"/>
  <c r="H7" i="11"/>
  <c r="G7" i="11"/>
  <c r="H6" i="11"/>
  <c r="G6" i="11"/>
  <c r="H60" i="8"/>
  <c r="G60" i="8"/>
  <c r="H59" i="8"/>
  <c r="G59" i="8"/>
  <c r="H58" i="8"/>
  <c r="G58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H9" i="8"/>
  <c r="G9" i="8"/>
  <c r="H8" i="8"/>
  <c r="G8" i="8"/>
  <c r="H7" i="8"/>
  <c r="G7" i="8"/>
  <c r="K11" i="3"/>
  <c r="L112" i="3"/>
  <c r="K112" i="3"/>
  <c r="L111" i="3"/>
  <c r="K111" i="3"/>
  <c r="L110" i="3"/>
  <c r="K110" i="3"/>
  <c r="L109" i="3"/>
  <c r="K109" i="3"/>
  <c r="L108" i="3"/>
  <c r="K108" i="3"/>
  <c r="L107" i="3"/>
  <c r="K107" i="3"/>
  <c r="L106" i="3"/>
  <c r="K106" i="3"/>
  <c r="L105" i="3"/>
  <c r="K105" i="3"/>
  <c r="L104" i="3"/>
  <c r="K104" i="3"/>
  <c r="L103" i="3"/>
  <c r="K103" i="3"/>
  <c r="L102" i="3"/>
  <c r="K102" i="3"/>
  <c r="L101" i="3"/>
  <c r="K101" i="3"/>
  <c r="L100" i="3"/>
  <c r="K100" i="3"/>
  <c r="L99" i="3"/>
  <c r="K99" i="3"/>
  <c r="L98" i="3"/>
  <c r="K98" i="3"/>
  <c r="L97" i="3"/>
  <c r="K97" i="3"/>
  <c r="L96" i="3"/>
  <c r="K96" i="3"/>
  <c r="L95" i="3"/>
  <c r="K95" i="3"/>
  <c r="L94" i="3"/>
  <c r="K94" i="3"/>
  <c r="L93" i="3"/>
  <c r="K93" i="3"/>
  <c r="L92" i="3"/>
  <c r="K92" i="3"/>
  <c r="L91" i="3"/>
  <c r="K91" i="3"/>
  <c r="L90" i="3"/>
  <c r="K90" i="3"/>
  <c r="L89" i="3"/>
  <c r="K89" i="3"/>
  <c r="L88" i="3"/>
  <c r="K88" i="3"/>
  <c r="L87" i="3"/>
  <c r="K87" i="3"/>
  <c r="L86" i="3"/>
  <c r="K86" i="3"/>
  <c r="L85" i="3"/>
  <c r="K85" i="3"/>
  <c r="L84" i="3"/>
  <c r="K84" i="3"/>
  <c r="L83" i="3"/>
  <c r="K83" i="3"/>
  <c r="L82" i="3"/>
  <c r="K82" i="3"/>
  <c r="L81" i="3"/>
  <c r="K81" i="3"/>
  <c r="L80" i="3"/>
  <c r="K80" i="3"/>
  <c r="L79" i="3"/>
  <c r="K79" i="3"/>
  <c r="L78" i="3"/>
  <c r="K78" i="3"/>
  <c r="L77" i="3"/>
  <c r="K77" i="3"/>
  <c r="L76" i="3"/>
  <c r="K76" i="3"/>
  <c r="L75" i="3"/>
  <c r="K75" i="3"/>
  <c r="L74" i="3"/>
  <c r="K74" i="3"/>
  <c r="L73" i="3"/>
  <c r="K73" i="3"/>
  <c r="L72" i="3"/>
  <c r="K72" i="3"/>
  <c r="L71" i="3"/>
  <c r="K71" i="3"/>
  <c r="L70" i="3"/>
  <c r="K70" i="3"/>
  <c r="L69" i="3"/>
  <c r="K69" i="3"/>
  <c r="L68" i="3"/>
  <c r="K68" i="3"/>
  <c r="L67" i="3"/>
  <c r="K67" i="3"/>
  <c r="L66" i="3"/>
  <c r="K66" i="3"/>
  <c r="L65" i="3"/>
  <c r="K65" i="3"/>
  <c r="L64" i="3"/>
  <c r="K64" i="3"/>
  <c r="L63" i="3"/>
  <c r="K63" i="3"/>
  <c r="L62" i="3"/>
  <c r="K62" i="3"/>
  <c r="L61" i="3"/>
  <c r="K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L42" i="3"/>
  <c r="K42" i="3"/>
  <c r="L41" i="3"/>
  <c r="K41" i="3"/>
  <c r="L40" i="3"/>
  <c r="K40" i="3"/>
  <c r="L39" i="3"/>
  <c r="K39" i="3"/>
  <c r="L38" i="3"/>
  <c r="K38" i="3"/>
  <c r="L37" i="3"/>
  <c r="K37" i="3"/>
  <c r="L36" i="3"/>
  <c r="K36" i="3"/>
  <c r="L35" i="3"/>
  <c r="K35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L21" i="3"/>
  <c r="K21" i="3"/>
  <c r="L20" i="3"/>
  <c r="K20" i="3"/>
  <c r="L19" i="3"/>
  <c r="K19" i="3"/>
  <c r="L18" i="3"/>
  <c r="K18" i="3"/>
  <c r="L17" i="3"/>
  <c r="K17" i="3"/>
  <c r="L16" i="3"/>
  <c r="K16" i="3"/>
  <c r="L15" i="3"/>
  <c r="K15" i="3"/>
  <c r="L14" i="3"/>
  <c r="K14" i="3"/>
  <c r="L13" i="3"/>
  <c r="K13" i="3"/>
  <c r="L12" i="3"/>
  <c r="K12" i="3"/>
  <c r="L11" i="3"/>
  <c r="F5" i="7"/>
  <c r="D71" i="12"/>
  <c r="C71" i="12" s="1"/>
  <c r="L55" i="12"/>
  <c r="K55" i="12"/>
  <c r="J55" i="12"/>
  <c r="I55" i="12"/>
  <c r="H55" i="12"/>
  <c r="G55" i="12"/>
  <c r="F55" i="12"/>
  <c r="E55" i="12"/>
  <c r="D55" i="12"/>
  <c r="B55" i="12"/>
  <c r="C54" i="12"/>
  <c r="C53" i="12"/>
  <c r="C52" i="12"/>
  <c r="C51" i="12"/>
  <c r="C50" i="12"/>
  <c r="C49" i="12"/>
  <c r="C48" i="12"/>
  <c r="C47" i="12"/>
  <c r="C46" i="12"/>
  <c r="C45" i="12"/>
  <c r="C44" i="12"/>
  <c r="L37" i="12"/>
  <c r="K37" i="12"/>
  <c r="J37" i="12"/>
  <c r="I37" i="12"/>
  <c r="H37" i="12"/>
  <c r="G37" i="12"/>
  <c r="F37" i="12"/>
  <c r="E37" i="12"/>
  <c r="D37" i="12"/>
  <c r="B37" i="12"/>
  <c r="C36" i="12"/>
  <c r="C35" i="12"/>
  <c r="C34" i="12"/>
  <c r="C33" i="12"/>
  <c r="C32" i="12"/>
  <c r="L29" i="12"/>
  <c r="G237" i="7"/>
  <c r="F237" i="7"/>
  <c r="G236" i="7"/>
  <c r="F236" i="7"/>
  <c r="G235" i="7"/>
  <c r="F235" i="7"/>
  <c r="G234" i="7"/>
  <c r="F234" i="7"/>
  <c r="G233" i="7"/>
  <c r="F233" i="7"/>
  <c r="G232" i="7"/>
  <c r="F232" i="7"/>
  <c r="G231" i="7"/>
  <c r="F231" i="7"/>
  <c r="G230" i="7"/>
  <c r="F230" i="7"/>
  <c r="G229" i="7"/>
  <c r="F229" i="7"/>
  <c r="G228" i="7"/>
  <c r="F228" i="7"/>
  <c r="G227" i="7"/>
  <c r="F227" i="7"/>
  <c r="G226" i="7"/>
  <c r="F226" i="7"/>
  <c r="G225" i="7"/>
  <c r="F225" i="7"/>
  <c r="G224" i="7"/>
  <c r="F224" i="7"/>
  <c r="G223" i="7"/>
  <c r="F223" i="7"/>
  <c r="G222" i="7"/>
  <c r="F222" i="7"/>
  <c r="G221" i="7"/>
  <c r="F221" i="7"/>
  <c r="G220" i="7"/>
  <c r="F220" i="7"/>
  <c r="G219" i="7"/>
  <c r="F219" i="7"/>
  <c r="G218" i="7"/>
  <c r="F218" i="7"/>
  <c r="G217" i="7"/>
  <c r="F217" i="7"/>
  <c r="G216" i="7"/>
  <c r="F216" i="7"/>
  <c r="G215" i="7"/>
  <c r="F215" i="7"/>
  <c r="G214" i="7"/>
  <c r="F214" i="7"/>
  <c r="G213" i="7"/>
  <c r="F213" i="7"/>
  <c r="G212" i="7"/>
  <c r="F212" i="7"/>
  <c r="G211" i="7"/>
  <c r="F211" i="7"/>
  <c r="G210" i="7"/>
  <c r="F210" i="7"/>
  <c r="G209" i="7"/>
  <c r="F209" i="7"/>
  <c r="G208" i="7"/>
  <c r="F208" i="7"/>
  <c r="G207" i="7"/>
  <c r="F207" i="7"/>
  <c r="G206" i="7"/>
  <c r="F206" i="7"/>
  <c r="G205" i="7"/>
  <c r="F205" i="7"/>
  <c r="G204" i="7"/>
  <c r="F204" i="7"/>
  <c r="G203" i="7"/>
  <c r="F203" i="7"/>
  <c r="G202" i="7"/>
  <c r="F202" i="7"/>
  <c r="G201" i="7"/>
  <c r="F201" i="7"/>
  <c r="G200" i="7"/>
  <c r="F200" i="7"/>
  <c r="G199" i="7"/>
  <c r="F199" i="7"/>
  <c r="G198" i="7"/>
  <c r="F198" i="7"/>
  <c r="G197" i="7"/>
  <c r="F197" i="7"/>
  <c r="G196" i="7"/>
  <c r="F196" i="7"/>
  <c r="G195" i="7"/>
  <c r="F195" i="7"/>
  <c r="G194" i="7"/>
  <c r="F194" i="7"/>
  <c r="G193" i="7"/>
  <c r="F193" i="7"/>
  <c r="G192" i="7"/>
  <c r="F192" i="7"/>
  <c r="G191" i="7"/>
  <c r="F191" i="7"/>
  <c r="G190" i="7"/>
  <c r="F190" i="7"/>
  <c r="G189" i="7"/>
  <c r="F189" i="7"/>
  <c r="G188" i="7"/>
  <c r="F188" i="7"/>
  <c r="G187" i="7"/>
  <c r="F187" i="7"/>
  <c r="G186" i="7"/>
  <c r="F186" i="7"/>
  <c r="G185" i="7"/>
  <c r="F185" i="7"/>
  <c r="G184" i="7"/>
  <c r="F184" i="7"/>
  <c r="G183" i="7"/>
  <c r="F183" i="7"/>
  <c r="G182" i="7"/>
  <c r="F182" i="7"/>
  <c r="G181" i="7"/>
  <c r="F181" i="7"/>
  <c r="G180" i="7"/>
  <c r="F180" i="7"/>
  <c r="G179" i="7"/>
  <c r="F179" i="7"/>
  <c r="G178" i="7"/>
  <c r="F178" i="7"/>
  <c r="G177" i="7"/>
  <c r="F177" i="7"/>
  <c r="G176" i="7"/>
  <c r="F176" i="7"/>
  <c r="G175" i="7"/>
  <c r="F175" i="7"/>
  <c r="G174" i="7"/>
  <c r="F174" i="7"/>
  <c r="G173" i="7"/>
  <c r="F173" i="7"/>
  <c r="G172" i="7"/>
  <c r="F172" i="7"/>
  <c r="G171" i="7"/>
  <c r="F171" i="7"/>
  <c r="G170" i="7"/>
  <c r="F170" i="7"/>
  <c r="G169" i="7"/>
  <c r="F169" i="7"/>
  <c r="G168" i="7"/>
  <c r="F168" i="7"/>
  <c r="G167" i="7"/>
  <c r="F167" i="7"/>
  <c r="G166" i="7"/>
  <c r="F166" i="7"/>
  <c r="G165" i="7"/>
  <c r="F165" i="7"/>
  <c r="G164" i="7"/>
  <c r="F164" i="7"/>
  <c r="G163" i="7"/>
  <c r="F163" i="7"/>
  <c r="G162" i="7"/>
  <c r="F162" i="7"/>
  <c r="G161" i="7"/>
  <c r="F161" i="7"/>
  <c r="G160" i="7"/>
  <c r="F160" i="7"/>
  <c r="G159" i="7"/>
  <c r="F159" i="7"/>
  <c r="G158" i="7"/>
  <c r="F158" i="7"/>
  <c r="G157" i="7"/>
  <c r="F157" i="7"/>
  <c r="G156" i="7"/>
  <c r="F156" i="7"/>
  <c r="G155" i="7"/>
  <c r="F155" i="7"/>
  <c r="G154" i="7"/>
  <c r="F154" i="7"/>
  <c r="G153" i="7"/>
  <c r="F153" i="7"/>
  <c r="G152" i="7"/>
  <c r="F152" i="7"/>
  <c r="G151" i="7"/>
  <c r="F151" i="7"/>
  <c r="G150" i="7"/>
  <c r="F150" i="7"/>
  <c r="G149" i="7"/>
  <c r="F149" i="7"/>
  <c r="G148" i="7"/>
  <c r="F148" i="7"/>
  <c r="G147" i="7"/>
  <c r="F147" i="7"/>
  <c r="G146" i="7"/>
  <c r="F146" i="7"/>
  <c r="G145" i="7"/>
  <c r="F145" i="7"/>
  <c r="G144" i="7"/>
  <c r="F144" i="7"/>
  <c r="G143" i="7"/>
  <c r="F143" i="7"/>
  <c r="G142" i="7"/>
  <c r="F142" i="7"/>
  <c r="G141" i="7"/>
  <c r="F141" i="7"/>
  <c r="G140" i="7"/>
  <c r="F140" i="7"/>
  <c r="G139" i="7"/>
  <c r="F139" i="7"/>
  <c r="G138" i="7"/>
  <c r="F138" i="7"/>
  <c r="G137" i="7"/>
  <c r="F137" i="7"/>
  <c r="G136" i="7"/>
  <c r="F136" i="7"/>
  <c r="G135" i="7"/>
  <c r="F135" i="7"/>
  <c r="G134" i="7"/>
  <c r="F134" i="7"/>
  <c r="G133" i="7"/>
  <c r="F133" i="7"/>
  <c r="G132" i="7"/>
  <c r="F132" i="7"/>
  <c r="G131" i="7"/>
  <c r="F131" i="7"/>
  <c r="G130" i="7"/>
  <c r="F130" i="7"/>
  <c r="G129" i="7"/>
  <c r="F129" i="7"/>
  <c r="G128" i="7"/>
  <c r="F128" i="7"/>
  <c r="G127" i="7"/>
  <c r="F127" i="7"/>
  <c r="G126" i="7"/>
  <c r="F126" i="7"/>
  <c r="G125" i="7"/>
  <c r="F125" i="7"/>
  <c r="G124" i="7"/>
  <c r="F124" i="7"/>
  <c r="G123" i="7"/>
  <c r="F123" i="7"/>
  <c r="G122" i="7"/>
  <c r="F122" i="7"/>
  <c r="G121" i="7"/>
  <c r="F121" i="7"/>
  <c r="G120" i="7"/>
  <c r="F120" i="7"/>
  <c r="G119" i="7"/>
  <c r="F119" i="7"/>
  <c r="G118" i="7"/>
  <c r="F118" i="7"/>
  <c r="G117" i="7"/>
  <c r="F117" i="7"/>
  <c r="G116" i="7"/>
  <c r="F116" i="7"/>
  <c r="G115" i="7"/>
  <c r="F115" i="7"/>
  <c r="G114" i="7"/>
  <c r="F114" i="7"/>
  <c r="G113" i="7"/>
  <c r="F113" i="7"/>
  <c r="G112" i="7"/>
  <c r="F112" i="7"/>
  <c r="G111" i="7"/>
  <c r="F111" i="7"/>
  <c r="G110" i="7"/>
  <c r="F110" i="7"/>
  <c r="G109" i="7"/>
  <c r="F109" i="7"/>
  <c r="G108" i="7"/>
  <c r="F108" i="7"/>
  <c r="G107" i="7"/>
  <c r="F107" i="7"/>
  <c r="G106" i="7"/>
  <c r="F106" i="7"/>
  <c r="G105" i="7"/>
  <c r="F105" i="7"/>
  <c r="G104" i="7"/>
  <c r="F104" i="7"/>
  <c r="G103" i="7"/>
  <c r="F103" i="7"/>
  <c r="G102" i="7"/>
  <c r="F102" i="7"/>
  <c r="G101" i="7"/>
  <c r="F101" i="7"/>
  <c r="G100" i="7"/>
  <c r="F100" i="7"/>
  <c r="G99" i="7"/>
  <c r="F99" i="7"/>
  <c r="G98" i="7"/>
  <c r="F98" i="7"/>
  <c r="G97" i="7"/>
  <c r="F97" i="7"/>
  <c r="G96" i="7"/>
  <c r="F96" i="7"/>
  <c r="G95" i="7"/>
  <c r="F95" i="7"/>
  <c r="G94" i="7"/>
  <c r="F94" i="7"/>
  <c r="G93" i="7"/>
  <c r="F93" i="7"/>
  <c r="G92" i="7"/>
  <c r="F92" i="7"/>
  <c r="G91" i="7"/>
  <c r="F91" i="7"/>
  <c r="G90" i="7"/>
  <c r="F90" i="7"/>
  <c r="G89" i="7"/>
  <c r="F89" i="7"/>
  <c r="G88" i="7"/>
  <c r="F88" i="7"/>
  <c r="G87" i="7"/>
  <c r="F87" i="7"/>
  <c r="G86" i="7"/>
  <c r="F86" i="7"/>
  <c r="G85" i="7"/>
  <c r="F85" i="7"/>
  <c r="G84" i="7"/>
  <c r="F84" i="7"/>
  <c r="G83" i="7"/>
  <c r="F83" i="7"/>
  <c r="G82" i="7"/>
  <c r="F82" i="7"/>
  <c r="G81" i="7"/>
  <c r="F81" i="7"/>
  <c r="G80" i="7"/>
  <c r="F80" i="7"/>
  <c r="G79" i="7"/>
  <c r="F79" i="7"/>
  <c r="G78" i="7"/>
  <c r="F78" i="7"/>
  <c r="G77" i="7"/>
  <c r="F77" i="7"/>
  <c r="G76" i="7"/>
  <c r="F76" i="7"/>
  <c r="G75" i="7"/>
  <c r="F75" i="7"/>
  <c r="G74" i="7"/>
  <c r="F74" i="7"/>
  <c r="G73" i="7"/>
  <c r="F73" i="7"/>
  <c r="G72" i="7"/>
  <c r="F72" i="7"/>
  <c r="G71" i="7"/>
  <c r="F71" i="7"/>
  <c r="G70" i="7"/>
  <c r="F70" i="7"/>
  <c r="G69" i="7"/>
  <c r="F69" i="7"/>
  <c r="G68" i="7"/>
  <c r="F68" i="7"/>
  <c r="G67" i="7"/>
  <c r="F67" i="7"/>
  <c r="G66" i="7"/>
  <c r="F66" i="7"/>
  <c r="G65" i="7"/>
  <c r="F65" i="7"/>
  <c r="G64" i="7"/>
  <c r="F64" i="7"/>
  <c r="G63" i="7"/>
  <c r="F63" i="7"/>
  <c r="G62" i="7"/>
  <c r="F62" i="7"/>
  <c r="G61" i="7"/>
  <c r="F61" i="7"/>
  <c r="G60" i="7"/>
  <c r="F60" i="7"/>
  <c r="G59" i="7"/>
  <c r="F59" i="7"/>
  <c r="G58" i="7"/>
  <c r="F58" i="7"/>
  <c r="G57" i="7"/>
  <c r="F57" i="7"/>
  <c r="G56" i="7"/>
  <c r="F56" i="7"/>
  <c r="G55" i="7"/>
  <c r="F55" i="7"/>
  <c r="G54" i="7"/>
  <c r="F54" i="7"/>
  <c r="G53" i="7"/>
  <c r="F53" i="7"/>
  <c r="G52" i="7"/>
  <c r="F52" i="7"/>
  <c r="G51" i="7"/>
  <c r="F51" i="7"/>
  <c r="G50" i="7"/>
  <c r="F50" i="7"/>
  <c r="G49" i="7"/>
  <c r="F49" i="7"/>
  <c r="G48" i="7"/>
  <c r="F48" i="7"/>
  <c r="G47" i="7"/>
  <c r="F47" i="7"/>
  <c r="G46" i="7"/>
  <c r="F46" i="7"/>
  <c r="G45" i="7"/>
  <c r="F45" i="7"/>
  <c r="G44" i="7"/>
  <c r="F44" i="7"/>
  <c r="G43" i="7"/>
  <c r="F43" i="7"/>
  <c r="G42" i="7"/>
  <c r="F42" i="7"/>
  <c r="G41" i="7"/>
  <c r="F41" i="7"/>
  <c r="G40" i="7"/>
  <c r="F40" i="7"/>
  <c r="G39" i="7"/>
  <c r="F39" i="7"/>
  <c r="G38" i="7"/>
  <c r="F38" i="7"/>
  <c r="G37" i="7"/>
  <c r="F37" i="7"/>
  <c r="G36" i="7"/>
  <c r="F36" i="7"/>
  <c r="G35" i="7"/>
  <c r="F35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3" i="7"/>
  <c r="F23" i="7"/>
  <c r="G22" i="7"/>
  <c r="F22" i="7"/>
  <c r="G21" i="7"/>
  <c r="F21" i="7"/>
  <c r="G20" i="7"/>
  <c r="F20" i="7"/>
  <c r="G19" i="7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2" i="7"/>
  <c r="F12" i="7"/>
  <c r="G11" i="7"/>
  <c r="F11" i="7"/>
  <c r="G10" i="7"/>
  <c r="F10" i="7"/>
  <c r="G9" i="7"/>
  <c r="F9" i="7"/>
  <c r="G8" i="7"/>
  <c r="F8" i="7"/>
  <c r="G7" i="7"/>
  <c r="F7" i="7"/>
  <c r="G6" i="7"/>
  <c r="F6" i="7"/>
  <c r="G5" i="7"/>
  <c r="H15" i="1" l="1"/>
  <c r="C55" i="12"/>
  <c r="C37" i="12"/>
</calcChain>
</file>

<file path=xl/sharedStrings.xml><?xml version="1.0" encoding="utf-8"?>
<sst xmlns="http://schemas.openxmlformats.org/spreadsheetml/2006/main" count="1617" uniqueCount="620">
  <si>
    <t>PRIHODI UKUPNO</t>
  </si>
  <si>
    <t>RASHODI UKUPNO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</si>
  <si>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</si>
  <si>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</si>
  <si>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</si>
  <si>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</si>
  <si>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</si>
  <si>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</si>
  <si>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</si>
  <si>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</si>
  <si>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</si>
  <si>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</si>
  <si>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</si>
  <si>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</si>
  <si>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….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</si>
  <si>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</si>
  <si>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</si>
  <si>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</si>
  <si>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</si>
  <si>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</si>
  <si>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</si>
  <si>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</si>
  <si>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</si>
  <si>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</si>
  <si>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</si>
  <si>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</si>
  <si>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</si>
  <si>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</si>
  <si>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</si>
  <si>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</si>
  <si>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</si>
  <si>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</si>
  <si>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</si>
  <si>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</si>
  <si>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</si>
  <si>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</si>
  <si>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</si>
  <si>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</si>
  <si>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</si>
  <si>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</si>
  <si>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</si>
  <si>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</si>
  <si>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</si>
  <si>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</si>
  <si>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</si>
  <si>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</si>
  <si>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</si>
  <si>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</si>
  <si>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</si>
  <si>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Oznaka</t>
  </si>
  <si>
    <t>Ostvarenje
2023.</t>
  </si>
  <si>
    <t>Plan 
2024.</t>
  </si>
  <si>
    <t>III REBALANS 
2024.</t>
  </si>
  <si>
    <t>Ostvarenje
2024.</t>
  </si>
  <si>
    <t>Ind.
(5/2)</t>
  </si>
  <si>
    <t>Ind.
(5/4)</t>
  </si>
  <si>
    <t>SVEUKUPNO</t>
  </si>
  <si>
    <t>5.551.264,01</t>
  </si>
  <si>
    <t>9.527.807,00</t>
  </si>
  <si>
    <t>10.830.492,76</t>
  </si>
  <si>
    <t>9.179.509,52</t>
  </si>
  <si>
    <t>RAZDJEL: 004 UPRAVNI ODJEL ZA HRVATSKE BRANITELJE I ZDRAVSTVO</t>
  </si>
  <si>
    <t>GLAVA: 004 - 020 ZAVOD ZA HITNU MEDICINU KARLOVAČKE ŽUPANIJE</t>
  </si>
  <si>
    <t>129 Zakonski standardi u zdravstvu</t>
  </si>
  <si>
    <t>265.445,00</t>
  </si>
  <si>
    <t>334.864,00</t>
  </si>
  <si>
    <t>666.864,00</t>
  </si>
  <si>
    <t>K100005 Uređenje i dogradnja prostora i nabavka opreme i održavanje</t>
  </si>
  <si>
    <t>Funk. kl.: 0712 Ostali medicinski proizvodi</t>
  </si>
  <si>
    <t>05 Pomoći</t>
  </si>
  <si>
    <t>3 Rashodi poslovanja</t>
  </si>
  <si>
    <t>73.210,25</t>
  </si>
  <si>
    <t>166.645,00</t>
  </si>
  <si>
    <t>160.132,75</t>
  </si>
  <si>
    <t>32 Materijalni rashodi</t>
  </si>
  <si>
    <t>73210,25</t>
  </si>
  <si>
    <t>322 Rashodi za materijal i energiju</t>
  </si>
  <si>
    <t>21.947,75</t>
  </si>
  <si>
    <t>0,00</t>
  </si>
  <si>
    <t>38.140,00</t>
  </si>
  <si>
    <t>3225 Sitni inventar i auto gume</t>
  </si>
  <si>
    <t>9.954,00</t>
  </si>
  <si>
    <t>31.500,00</t>
  </si>
  <si>
    <t>3227 Službena, radna i zaštitna odjeća i obuća</t>
  </si>
  <si>
    <t>11.993,75</t>
  </si>
  <si>
    <t>6.640,00</t>
  </si>
  <si>
    <t>323 Rashodi za usluge</t>
  </si>
  <si>
    <t>51.262,50</t>
  </si>
  <si>
    <t>121.992,75</t>
  </si>
  <si>
    <t>3232 Usluge tekućeg i investicijskog održavanja</t>
  </si>
  <si>
    <t>4 Rashodi za nabavu nefinancijske imovine</t>
  </si>
  <si>
    <t>192.234,75</t>
  </si>
  <si>
    <t>168.219,00</t>
  </si>
  <si>
    <t>506.731,25</t>
  </si>
  <si>
    <t>42 Rashodi za nabavu proizvedene dugotrajne imovine</t>
  </si>
  <si>
    <t>421 Građevinski objekti</t>
  </si>
  <si>
    <t>12.500,00</t>
  </si>
  <si>
    <t>4212 Poslovni objekti</t>
  </si>
  <si>
    <t>422 Postrojenja i oprema</t>
  </si>
  <si>
    <t>35.316,00</t>
  </si>
  <si>
    <t>19.751,25</t>
  </si>
  <si>
    <t>4224 Medicinska i laboratorijska oprema</t>
  </si>
  <si>
    <t>423 Prijevozna sredstva</t>
  </si>
  <si>
    <t>144.418,75</t>
  </si>
  <si>
    <t>486.980,00</t>
  </si>
  <si>
    <t>4231 Prijevozna sredstva u cestovnom prometu</t>
  </si>
  <si>
    <t>131 Ulaganje u zdravstvo iznad standarda</t>
  </si>
  <si>
    <t>103.503,30</t>
  </si>
  <si>
    <t>223.560,00</t>
  </si>
  <si>
    <t>307.730,45</t>
  </si>
  <si>
    <t>148.707,57</t>
  </si>
  <si>
    <t>A100050 Sufinanciranje ulaganja u zdravstvene ustanove</t>
  </si>
  <si>
    <t>68.545,30</t>
  </si>
  <si>
    <t>208.560,00</t>
  </si>
  <si>
    <t>221.605,45</t>
  </si>
  <si>
    <t>62.582,57</t>
  </si>
  <si>
    <t>Funk. kl.: 0760 Poslovi i usluge zdravstva koji nisu drugdje svrstani</t>
  </si>
  <si>
    <t>03 Vlastiti prihodi</t>
  </si>
  <si>
    <t>64.458,17</t>
  </si>
  <si>
    <t>168.560,00</t>
  </si>
  <si>
    <t>162.605,45</t>
  </si>
  <si>
    <t>43.815,07</t>
  </si>
  <si>
    <t>31 Rashodi za zaposlene</t>
  </si>
  <si>
    <t>37.323,60</t>
  </si>
  <si>
    <t>74.560,00</t>
  </si>
  <si>
    <t>46.600,00</t>
  </si>
  <si>
    <t>9.868,27</t>
  </si>
  <si>
    <t>311 Plaće (Bruto)</t>
  </si>
  <si>
    <t>34.961,11</t>
  </si>
  <si>
    <t>7.753,12</t>
  </si>
  <si>
    <t>3111 Plaće za redovan rad</t>
  </si>
  <si>
    <t>15.700,86</t>
  </si>
  <si>
    <t>434,32</t>
  </si>
  <si>
    <t>3113 Plaće za prekovremeni rad</t>
  </si>
  <si>
    <t>18.669,39</t>
  </si>
  <si>
    <t>7.318,80</t>
  </si>
  <si>
    <t>3114 Plaće za posebne uvjete rada</t>
  </si>
  <si>
    <t>590,86</t>
  </si>
  <si>
    <t>313 Doprinosi na plaće</t>
  </si>
  <si>
    <t>2.362,49</t>
  </si>
  <si>
    <t>2.115,15</t>
  </si>
  <si>
    <t>3132 Doprinosi za obvezno zdravstveno osiguranje</t>
  </si>
  <si>
    <t>2.248,28</t>
  </si>
  <si>
    <t>3133 Doprinosi za obvezno osiguranje u slučaju nezaposlenosti</t>
  </si>
  <si>
    <t>114,21</t>
  </si>
  <si>
    <t>26.012,19</t>
  </si>
  <si>
    <t>81.400,00</t>
  </si>
  <si>
    <t>103.405,45</t>
  </si>
  <si>
    <t>33.941,86</t>
  </si>
  <si>
    <t>2.105,46</t>
  </si>
  <si>
    <t>4.036,48</t>
  </si>
  <si>
    <t>3221 Uredski materijal i ostali materijalni rashodi</t>
  </si>
  <si>
    <t>6,98</t>
  </si>
  <si>
    <t>9,37</t>
  </si>
  <si>
    <t>3222 Materijal i sirovine</t>
  </si>
  <si>
    <t>1.205,50</t>
  </si>
  <si>
    <t>1.116,17</t>
  </si>
  <si>
    <t>3223 Energija</t>
  </si>
  <si>
    <t>773,80</t>
  </si>
  <si>
    <t>2.086,11</t>
  </si>
  <si>
    <t>3224 Materijal i dijelovi za tekuće i investicijsko održavanje</t>
  </si>
  <si>
    <t>119,18</t>
  </si>
  <si>
    <t>74,70</t>
  </si>
  <si>
    <t>750,13</t>
  </si>
  <si>
    <t>11.419,45</t>
  </si>
  <si>
    <t>21.410,51</t>
  </si>
  <si>
    <t>3231 Usluge telefona, pošte i prijevoza</t>
  </si>
  <si>
    <t>676,91</t>
  </si>
  <si>
    <t>199,06</t>
  </si>
  <si>
    <t>240,83</t>
  </si>
  <si>
    <t>9.647,05</t>
  </si>
  <si>
    <t>3234 Komunalne usluge</t>
  </si>
  <si>
    <t>578,50</t>
  </si>
  <si>
    <t>3.492,14</t>
  </si>
  <si>
    <t>3235 Zakupnine i najamnine</t>
  </si>
  <si>
    <t>8.191,51</t>
  </si>
  <si>
    <t>4.320,93</t>
  </si>
  <si>
    <t>3237 Intelektualne i osobne usluge</t>
  </si>
  <si>
    <t>1.731,70</t>
  </si>
  <si>
    <t>3.471,33</t>
  </si>
  <si>
    <t>3238 Računalne usluge</t>
  </si>
  <si>
    <t>280,00</t>
  </si>
  <si>
    <t>329 Ostali nespomenuti rashodi poslovanja</t>
  </si>
  <si>
    <t>12.487,28</t>
  </si>
  <si>
    <t>8.494,87</t>
  </si>
  <si>
    <t>3293 Reprezentacija</t>
  </si>
  <si>
    <t>1.729,55</t>
  </si>
  <si>
    <t>2.155,05</t>
  </si>
  <si>
    <t>3295 Pristojbe i naknade</t>
  </si>
  <si>
    <t>1.552,78</t>
  </si>
  <si>
    <t>6.039,82</t>
  </si>
  <si>
    <t>3296 troškovi sudskih postupaka</t>
  </si>
  <si>
    <t>9.204,95</t>
  </si>
  <si>
    <t>3299 Ostali nespomenuti rashodi poslovanja</t>
  </si>
  <si>
    <t>300,00</t>
  </si>
  <si>
    <t>34 Financijski rashodi</t>
  </si>
  <si>
    <t>1.122,38</t>
  </si>
  <si>
    <t>10.000,00</t>
  </si>
  <si>
    <t>4,94</t>
  </si>
  <si>
    <t>343 Ostali financijski rashodi</t>
  </si>
  <si>
    <t>3433 Zatezne kamate</t>
  </si>
  <si>
    <t>37 Naknade građanima i kućanstvima na temelju osiguranja i druge naknade</t>
  </si>
  <si>
    <t>2.600,00</t>
  </si>
  <si>
    <t>4.087,13</t>
  </si>
  <si>
    <t>40.000,00</t>
  </si>
  <si>
    <t>59.000,00</t>
  </si>
  <si>
    <t>18.767,50</t>
  </si>
  <si>
    <t>239,20</t>
  </si>
  <si>
    <t>20.000,00</t>
  </si>
  <si>
    <t>34.000,00</t>
  </si>
  <si>
    <t>17.580,00</t>
  </si>
  <si>
    <t>45 Rashodi za dodatna ulaganja na nefinancijskoj imovini</t>
  </si>
  <si>
    <t>3.847,93</t>
  </si>
  <si>
    <t>25.000,00</t>
  </si>
  <si>
    <t>1.187,50</t>
  </si>
  <si>
    <t>451 Dodatna ulaganja na građevinskim objektima</t>
  </si>
  <si>
    <t>4511 Dodatna ulaganja na građevinskim objektima</t>
  </si>
  <si>
    <t>A100183 Županijske javne potrebe u zdravstvu</t>
  </si>
  <si>
    <t>34.958,00</t>
  </si>
  <si>
    <t>15.000,00</t>
  </si>
  <si>
    <t>86.125,00</t>
  </si>
  <si>
    <t>01 Opći prihodi i primici</t>
  </si>
  <si>
    <t>16.126,82</t>
  </si>
  <si>
    <t>13.836,36</t>
  </si>
  <si>
    <t>2.290,46</t>
  </si>
  <si>
    <t>18.831,18</t>
  </si>
  <si>
    <t>71.125,00</t>
  </si>
  <si>
    <t>41 Rashodi za nabavu neproizvedene dugotrajne imovine</t>
  </si>
  <si>
    <t>250,00</t>
  </si>
  <si>
    <t>412 Nematerijalna imovina</t>
  </si>
  <si>
    <t>4123 Licence</t>
  </si>
  <si>
    <t>18.581,18</t>
  </si>
  <si>
    <t>50.000,00</t>
  </si>
  <si>
    <t>21.125,00</t>
  </si>
  <si>
    <t>149 Financiranje redovne djelatnosti iz HZZO-a</t>
  </si>
  <si>
    <t>5.015.909,07</t>
  </si>
  <si>
    <t>8.425.509,00</t>
  </si>
  <si>
    <t>9.429.509,00</t>
  </si>
  <si>
    <t>8.275.694,83</t>
  </si>
  <si>
    <t>A100140 Financiranje redovne djelatnosti iz HZZO-a</t>
  </si>
  <si>
    <t>Funk. kl.: 0740 SluŽbe javnog zdravstva</t>
  </si>
  <si>
    <t>433 PRIHODI ZA POSEBNE NAMJENE - HZZO</t>
  </si>
  <si>
    <t>4.978.587,53</t>
  </si>
  <si>
    <t>8.311.208,00</t>
  </si>
  <si>
    <t>9.223.188,00</t>
  </si>
  <si>
    <t>8.224.214,53</t>
  </si>
  <si>
    <t>4.316.163,28</t>
  </si>
  <si>
    <t>6.756.000,00</t>
  </si>
  <si>
    <t>7.629.180,00</t>
  </si>
  <si>
    <t>7.013.378,43</t>
  </si>
  <si>
    <t>3.739.958,31</t>
  </si>
  <si>
    <t>6.071.126,88</t>
  </si>
  <si>
    <t>3.093.661,60</t>
  </si>
  <si>
    <t>5.594.425,44</t>
  </si>
  <si>
    <t>167.636,74</t>
  </si>
  <si>
    <t>407.172,25</t>
  </si>
  <si>
    <t>478.659,97</t>
  </si>
  <si>
    <t>69.529,19</t>
  </si>
  <si>
    <t>312 Ostali rashodi za zaposlene</t>
  </si>
  <si>
    <t>122.858,18</t>
  </si>
  <si>
    <t>236.276,97</t>
  </si>
  <si>
    <t>3121 Ostali rashodi za zaposlene</t>
  </si>
  <si>
    <t>453.346,79</t>
  </si>
  <si>
    <t>705.974,58</t>
  </si>
  <si>
    <t>453.235,93</t>
  </si>
  <si>
    <t>705.852,35</t>
  </si>
  <si>
    <t>110,86</t>
  </si>
  <si>
    <t>122,23</t>
  </si>
  <si>
    <t>653.984,00</t>
  </si>
  <si>
    <t>1.518.690,00</t>
  </si>
  <si>
    <t>1.574.690,00</t>
  </si>
  <si>
    <t>1.204.005,54</t>
  </si>
  <si>
    <t>321 Naknade troškova zaposlenima</t>
  </si>
  <si>
    <t>199.790,92</t>
  </si>
  <si>
    <t>284.052,96</t>
  </si>
  <si>
    <t>3211 Službena putovanja</t>
  </si>
  <si>
    <t>7.337,95</t>
  </si>
  <si>
    <t>7.350,64</t>
  </si>
  <si>
    <t>3212 Naknade za prijevoz, za rad na terenu i odvojeni život</t>
  </si>
  <si>
    <t>189.252,18</t>
  </si>
  <si>
    <t>268.311,48</t>
  </si>
  <si>
    <t>3213 Stručno usavršavanje zaposlenika</t>
  </si>
  <si>
    <t>3.200,79</t>
  </si>
  <si>
    <t>8.054,84</t>
  </si>
  <si>
    <t>3214 Ostale naknade troškova zaposlenima</t>
  </si>
  <si>
    <t>336,00</t>
  </si>
  <si>
    <t>64.448,25</t>
  </si>
  <si>
    <t>313.107,68</t>
  </si>
  <si>
    <t>7.885,16</t>
  </si>
  <si>
    <t>21.737,10</t>
  </si>
  <si>
    <t>20.708,27</t>
  </si>
  <si>
    <t>52.504,30</t>
  </si>
  <si>
    <t>28.042,75</t>
  </si>
  <si>
    <t>229.614,81</t>
  </si>
  <si>
    <t>4.714,76</t>
  </si>
  <si>
    <t>6.381,90</t>
  </si>
  <si>
    <t>2.114,83</t>
  </si>
  <si>
    <t>2.126,17</t>
  </si>
  <si>
    <t>982,48</t>
  </si>
  <si>
    <t>743,40</t>
  </si>
  <si>
    <t>344.226,91</t>
  </si>
  <si>
    <t>544.521,55</t>
  </si>
  <si>
    <t>13.773,48</t>
  </si>
  <si>
    <t>26.292,21</t>
  </si>
  <si>
    <t>41.951,63</t>
  </si>
  <si>
    <t>93.329,31</t>
  </si>
  <si>
    <t>3233 Usluge promidžbe i informiranja</t>
  </si>
  <si>
    <t>497,70</t>
  </si>
  <si>
    <t>2.646,55</t>
  </si>
  <si>
    <t>21.656,99</t>
  </si>
  <si>
    <t>21.117,16</t>
  </si>
  <si>
    <t>24.963,41</t>
  </si>
  <si>
    <t>8.698,64</t>
  </si>
  <si>
    <t>3236 Zdravstvene i veterinarske usluge</t>
  </si>
  <si>
    <t>14.130,53</t>
  </si>
  <si>
    <t>20.913,76</t>
  </si>
  <si>
    <t>157.554,86</t>
  </si>
  <si>
    <t>268.995,39</t>
  </si>
  <si>
    <t>31.059,11</t>
  </si>
  <si>
    <t>36.062,18</t>
  </si>
  <si>
    <t>3239 Ostale usluge</t>
  </si>
  <si>
    <t>38.639,20</t>
  </si>
  <si>
    <t>66.466,35</t>
  </si>
  <si>
    <t>45.517,92</t>
  </si>
  <si>
    <t>62.323,35</t>
  </si>
  <si>
    <t>3291 Naknade za rad predstavničkih i izvršnih tijela, povjerenstava i slično</t>
  </si>
  <si>
    <t>8.427,06</t>
  </si>
  <si>
    <t>9.440,18</t>
  </si>
  <si>
    <t>3292 Premije osiguranja</t>
  </si>
  <si>
    <t>21.148,36</t>
  </si>
  <si>
    <t>30.733,08</t>
  </si>
  <si>
    <t>44,00</t>
  </si>
  <si>
    <t>3294 Članarine</t>
  </si>
  <si>
    <t>1.858,80</t>
  </si>
  <si>
    <t>2.225,77</t>
  </si>
  <si>
    <t>3.487,81</t>
  </si>
  <si>
    <t>10.469,78</t>
  </si>
  <si>
    <t>10.376,15</t>
  </si>
  <si>
    <t>8.109,30</t>
  </si>
  <si>
    <t>175,74</t>
  </si>
  <si>
    <t>1.345,24</t>
  </si>
  <si>
    <t>8.440,25</t>
  </si>
  <si>
    <t>33.200,00</t>
  </si>
  <si>
    <t>16.000,00</t>
  </si>
  <si>
    <t>6.830,56</t>
  </si>
  <si>
    <t>3431 Bankarske usluge i usluge platnog prometa</t>
  </si>
  <si>
    <t>2.724,70</t>
  </si>
  <si>
    <t>3.158,68</t>
  </si>
  <si>
    <t>5.715,55</t>
  </si>
  <si>
    <t>3.605,52</t>
  </si>
  <si>
    <t>3434 Ostali nespomenuti financijski rashodi</t>
  </si>
  <si>
    <t>66,36</t>
  </si>
  <si>
    <t>1.990,00</t>
  </si>
  <si>
    <t>38 Ostali rashodi</t>
  </si>
  <si>
    <t>1.328,00</t>
  </si>
  <si>
    <t>37.321,54</t>
  </si>
  <si>
    <t>114.301,00</t>
  </si>
  <si>
    <t>206.321,00</t>
  </si>
  <si>
    <t>51.480,30</t>
  </si>
  <si>
    <t>11.981,00</t>
  </si>
  <si>
    <t>76.340,00</t>
  </si>
  <si>
    <t>156.640,00</t>
  </si>
  <si>
    <t>46.573,51</t>
  </si>
  <si>
    <t>2.942,61</t>
  </si>
  <si>
    <t>4214 Ostali građevinski objekti</t>
  </si>
  <si>
    <t>34.378,93</t>
  </si>
  <si>
    <t>46.573,20</t>
  </si>
  <si>
    <t>4221 Uredska oprema i namještaj</t>
  </si>
  <si>
    <t>17.938,91</t>
  </si>
  <si>
    <t>30.841,87</t>
  </si>
  <si>
    <t>4222 Komunikacijska oprema</t>
  </si>
  <si>
    <t>5.582,01</t>
  </si>
  <si>
    <t>5.555,96</t>
  </si>
  <si>
    <t>4223 Oprema za održavanje i zaštitu</t>
  </si>
  <si>
    <t>940,75</t>
  </si>
  <si>
    <t>704,00</t>
  </si>
  <si>
    <t>9.917,26</t>
  </si>
  <si>
    <t>8.886,38</t>
  </si>
  <si>
    <t>4227 Uređaji, strojevi i oprema za ostale namjene</t>
  </si>
  <si>
    <t>584,99</t>
  </si>
  <si>
    <t>0,31</t>
  </si>
  <si>
    <t>25.980,00</t>
  </si>
  <si>
    <t>37.700,00</t>
  </si>
  <si>
    <t>4.906,79</t>
  </si>
  <si>
    <t>452 Dodatna ulaganja na postrojenjima i opremi</t>
  </si>
  <si>
    <t>4521 Dodatna ulaganja na postrojenjima i opremi</t>
  </si>
  <si>
    <t>150 Prihodi za posebne namjene korisnika</t>
  </si>
  <si>
    <t>33.380,00</t>
  </si>
  <si>
    <t>18.725,00</t>
  </si>
  <si>
    <t>A100141 Prihodi za posebne namjene korisnika</t>
  </si>
  <si>
    <t>432 PRIHODI ZA POSEBNE NAMJENE - korisnici</t>
  </si>
  <si>
    <t>30.930,00</t>
  </si>
  <si>
    <t>17.475,00</t>
  </si>
  <si>
    <t>2.450,00</t>
  </si>
  <si>
    <t>1.250,00</t>
  </si>
  <si>
    <t>151 Prihodi od nefinancijske imovine i nadoknade štete s osnova osiguranja</t>
  </si>
  <si>
    <t>6.321,98</t>
  </si>
  <si>
    <t>43.630,00</t>
  </si>
  <si>
    <t>44.678,51</t>
  </si>
  <si>
    <t>9.084,89</t>
  </si>
  <si>
    <t>A100142 Prihodi od nefinancijske imovine i nadoknade štete s osnova osiguranja</t>
  </si>
  <si>
    <t>711 Prihodi od nefinancijske imovine i nadoknade štete s osnova osiguranja</t>
  </si>
  <si>
    <t>38.630,00</t>
  </si>
  <si>
    <t>5.000,00</t>
  </si>
  <si>
    <t>6.048,51</t>
  </si>
  <si>
    <t>152 Donacije</t>
  </si>
  <si>
    <t>1.399,41</t>
  </si>
  <si>
    <t>10.200,00</t>
  </si>
  <si>
    <t>10.359,58</t>
  </si>
  <si>
    <t>159,58</t>
  </si>
  <si>
    <t>A100143 Donacije</t>
  </si>
  <si>
    <t>611 Donacije</t>
  </si>
  <si>
    <t>190,01</t>
  </si>
  <si>
    <t>921,25</t>
  </si>
  <si>
    <t>129,44</t>
  </si>
  <si>
    <t>158,71</t>
  </si>
  <si>
    <t>156 Pomoći - FOND EU KORISNICI</t>
  </si>
  <si>
    <t>44.239,12</t>
  </si>
  <si>
    <t>290.364,00</t>
  </si>
  <si>
    <t>201.619,00</t>
  </si>
  <si>
    <t>42.402,85</t>
  </si>
  <si>
    <t>A100147 Pomoći - FOND EU KORISNICI</t>
  </si>
  <si>
    <t>560 POMOĆI-FOND EU KORISNICI</t>
  </si>
  <si>
    <t>35.067,90</t>
  </si>
  <si>
    <t>231.545,00</t>
  </si>
  <si>
    <t>113.200,00</t>
  </si>
  <si>
    <t>1.352,89</t>
  </si>
  <si>
    <t>31.287,60</t>
  </si>
  <si>
    <t>26.649,85</t>
  </si>
  <si>
    <t>4.637,75</t>
  </si>
  <si>
    <t>221,16</t>
  </si>
  <si>
    <t>3.559,14</t>
  </si>
  <si>
    <t>9.171,22</t>
  </si>
  <si>
    <t>33.819,00</t>
  </si>
  <si>
    <t>29.419,00</t>
  </si>
  <si>
    <t>3.887,52</t>
  </si>
  <si>
    <t>6.932,80</t>
  </si>
  <si>
    <t>1.858,15</t>
  </si>
  <si>
    <t>34,18</t>
  </si>
  <si>
    <t>2.204,24</t>
  </si>
  <si>
    <t>2.029,37</t>
  </si>
  <si>
    <t>456,24</t>
  </si>
  <si>
    <t>1.748,00</t>
  </si>
  <si>
    <t>37.162,44</t>
  </si>
  <si>
    <t>372 Ostale naknade građanima i kućanstvima iz proračuna</t>
  </si>
  <si>
    <t>3721 Naknade građanima i kućanstvima u novcu</t>
  </si>
  <si>
    <t>163 Prihodi od financijske imovine</t>
  </si>
  <si>
    <t>3.000,00</t>
  </si>
  <si>
    <t>7.707,22</t>
  </si>
  <si>
    <t>A100166B Prihod od financijske imovine - korisnici</t>
  </si>
  <si>
    <t>1110 OPĆI PRIHODI I PRIMICI KORISNICI</t>
  </si>
  <si>
    <t>168 Prijenos sredstava iz nenadležnih proračuna</t>
  </si>
  <si>
    <t>114.446,13</t>
  </si>
  <si>
    <t>163.300,00</t>
  </si>
  <si>
    <t>143.300,00</t>
  </si>
  <si>
    <t>36.595,80</t>
  </si>
  <si>
    <t>A100162B Prijenos sredstava iz nenadležnih proračuna</t>
  </si>
  <si>
    <t>503 POMOĆI IZ NENADLEŽNIH PRORAČUNA - KORISNICI</t>
  </si>
  <si>
    <t>23.300,00</t>
  </si>
  <si>
    <t>130.000,00</t>
  </si>
  <si>
    <t>110.000,00</t>
  </si>
  <si>
    <t>114.445,74</t>
  </si>
  <si>
    <t>6.596,04</t>
  </si>
  <si>
    <t>32.498,30</t>
  </si>
  <si>
    <t>8.251,21</t>
  </si>
  <si>
    <t>72.199,01</t>
  </si>
  <si>
    <t>28.128,91</t>
  </si>
  <si>
    <t>3.152,39</t>
  </si>
  <si>
    <t>215,68</t>
  </si>
  <si>
    <t>0,39</t>
  </si>
  <si>
    <t>Evidencija izdanih bjanko zadužnica za 2024.godinu-Instrumenti osiguranja plaćanja</t>
  </si>
  <si>
    <t>Red.br.</t>
  </si>
  <si>
    <t>Naziv dužnika</t>
  </si>
  <si>
    <t>Datum izdavanja</t>
  </si>
  <si>
    <t>Osnova izdavanja</t>
  </si>
  <si>
    <t>Broj</t>
  </si>
  <si>
    <t>Iznos u eurima</t>
  </si>
  <si>
    <t>Vrijedi do</t>
  </si>
  <si>
    <r>
      <t>1.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1"/>
        <color indexed="8"/>
        <rFont val="Times New Roman"/>
        <family val="1"/>
        <charset val="238"/>
      </rPr>
      <t> </t>
    </r>
  </si>
  <si>
    <t>Leondy obrt vl.Sanda Mikan-Blašković</t>
  </si>
  <si>
    <t>28.11.2024.</t>
  </si>
  <si>
    <t>Jamstvo</t>
  </si>
  <si>
    <t>19.610,00</t>
  </si>
  <si>
    <r>
      <t>2.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1"/>
        <color indexed="8"/>
        <rFont val="Times New Roman"/>
        <family val="1"/>
        <charset val="238"/>
      </rPr>
      <t> </t>
    </r>
  </si>
  <si>
    <t>AUTO HRVATSKA AUTOMOBILI d.o.o.</t>
  </si>
  <si>
    <t>08.11.2024.</t>
  </si>
  <si>
    <t>2.075,13</t>
  </si>
  <si>
    <r>
      <t>3.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1"/>
        <color indexed="8"/>
        <rFont val="Times New Roman"/>
        <family val="1"/>
        <charset val="238"/>
      </rPr>
      <t> </t>
    </r>
  </si>
  <si>
    <t>12.676,40</t>
  </si>
  <si>
    <r>
      <t>4.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1"/>
        <color indexed="8"/>
        <rFont val="Times New Roman"/>
        <family val="1"/>
        <charset val="238"/>
      </rPr>
      <t> </t>
    </r>
  </si>
  <si>
    <t>Medicop-specialna oprema d.o.o. Slovenija</t>
  </si>
  <si>
    <t>25.11.2024.</t>
  </si>
  <si>
    <t>12.398,43</t>
  </si>
  <si>
    <r>
      <t>5.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1"/>
        <color indexed="8"/>
        <rFont val="Times New Roman"/>
        <family val="1"/>
        <charset val="238"/>
      </rPr>
      <t> </t>
    </r>
  </si>
  <si>
    <t>MS Ambulance d.o.o.V.Gorica</t>
  </si>
  <si>
    <t>09.12.2024.</t>
  </si>
  <si>
    <t>31.966,40</t>
  </si>
  <si>
    <t>2 godine</t>
  </si>
  <si>
    <t>Ukupno</t>
  </si>
  <si>
    <t>78.726,36</t>
  </si>
  <si>
    <t xml:space="preserve">Sudski sporovi u tijeku –evidencija potencijalnih obveza  na dan 31.12.2024.godine </t>
  </si>
  <si>
    <t>Tužitelj</t>
  </si>
  <si>
    <t>Datum pokretanja sudskog spora</t>
  </si>
  <si>
    <t>Broj tužbi</t>
  </si>
  <si>
    <t>Nadležno tijelo</t>
  </si>
  <si>
    <t>Predmet spora</t>
  </si>
  <si>
    <t>Iznos glavnice (EUR)</t>
  </si>
  <si>
    <t>Zdravstveni radnici</t>
  </si>
  <si>
    <t>04.02.21-13.04. 2021.</t>
  </si>
  <si>
    <t>Općinski sud u Karlovcu</t>
  </si>
  <si>
    <t>Radni sporovi</t>
  </si>
  <si>
    <t>4.446,22</t>
  </si>
  <si>
    <t>Ukupno:</t>
  </si>
  <si>
    <t>POTRAŽIVANJA</t>
  </si>
  <si>
    <t>O P I S</t>
  </si>
  <si>
    <t>Potraživanja na dan 31.12.2024.</t>
  </si>
  <si>
    <t>Ukupno dospjela potraživanja</t>
  </si>
  <si>
    <t>Dospjela potraživanja do 60 dana</t>
  </si>
  <si>
    <t>Dospjelo od 61 do 90 dana</t>
  </si>
  <si>
    <t>Dospjelo od 91 do 120 dana</t>
  </si>
  <si>
    <t>Dospjelo od 121 do 150 dana</t>
  </si>
  <si>
    <t>Dospjelo od 151 do 180 dana</t>
  </si>
  <si>
    <t>Dospjelo od 181 do 365 dana</t>
  </si>
  <si>
    <t>Dospjelo od 366 do 730 dana</t>
  </si>
  <si>
    <t>Dospjelo preko 730 dana</t>
  </si>
  <si>
    <t>Koliko dana kasni najstarije dospjelo potraživanje (u danima)</t>
  </si>
  <si>
    <t>Potraživanja od HZZO-a na osnovi pružanja zdravstvene zaštite</t>
  </si>
  <si>
    <t xml:space="preserve">Potraživanja od dopunskog zdravstvenog osiguranja </t>
  </si>
  <si>
    <t xml:space="preserve">Potraživanja na osnovi ozljeda na radu i profesionalne bolesti </t>
  </si>
  <si>
    <t>Potraživanja od drugih zdravstvenih ustanova</t>
  </si>
  <si>
    <t>Ostala potraživanja</t>
  </si>
  <si>
    <t>UKUPNO:</t>
  </si>
  <si>
    <t xml:space="preserve">                                                 OBVEZE</t>
  </si>
  <si>
    <t>Ukupne obveze na dan 31.12.2024.</t>
  </si>
  <si>
    <t>Ukupno dospjele obveze</t>
  </si>
  <si>
    <t>Dospjele obveze do 60 dana</t>
  </si>
  <si>
    <t>Dospjele obveze od 61 do 90 dana</t>
  </si>
  <si>
    <t>Dospjele obveze od 91 do 120 dana</t>
  </si>
  <si>
    <t>Dospjele obveze od 121 do 150 dana</t>
  </si>
  <si>
    <t>Dospjele obveze od 151 do 180 dana</t>
  </si>
  <si>
    <t>Dospjele obveze od 181 do 365 dana</t>
  </si>
  <si>
    <t>Dospjele obveze od 366 do 730 dana</t>
  </si>
  <si>
    <t>Dospjele obveze preko 730 dana</t>
  </si>
  <si>
    <t>Koliko dana kasni najstarija dospjela obveza (u danima)</t>
  </si>
  <si>
    <t>Za lijekove</t>
  </si>
  <si>
    <t>Za sanitetski materijal, krvi i krvne derivate i sl.</t>
  </si>
  <si>
    <t>Za živežne namirnice</t>
  </si>
  <si>
    <t>Za energiju</t>
  </si>
  <si>
    <t>Za ostale materijale i reprodukcijski  materijal</t>
  </si>
  <si>
    <t>Za proizvodne i neproizvodne usluge</t>
  </si>
  <si>
    <t>Za opremu (osnovna sredstva)</t>
  </si>
  <si>
    <t>Obveze prema zaposlenicima</t>
  </si>
  <si>
    <t xml:space="preserve">Obveze za usluge drugih zdravstvenih ustanova                                   </t>
  </si>
  <si>
    <t>Obveze prema komitentnim bankama za kredite</t>
  </si>
  <si>
    <t>Ostale nespomenute obveze</t>
  </si>
  <si>
    <t>Izvještaj o korištenju sredstava  fondova   Europske unije</t>
  </si>
  <si>
    <t>PROJEKT</t>
  </si>
  <si>
    <r>
      <t xml:space="preserve">  </t>
    </r>
    <r>
      <rPr>
        <b/>
        <sz val="11"/>
        <color indexed="8"/>
        <rFont val="Calibri"/>
        <family val="2"/>
        <charset val="238"/>
      </rPr>
      <t>SPECIJALIZACIJOM DO VISOKOKVALITETNIH USLUGA HITNE MEDICINE</t>
    </r>
  </si>
  <si>
    <t>Ugovori</t>
  </si>
  <si>
    <t>UP.02.2.1.02.0061</t>
  </si>
  <si>
    <t>UP.02.2.1.02.0082</t>
  </si>
  <si>
    <t>Ukupno ugovorena 
sredstva</t>
  </si>
  <si>
    <t>Ukupno uplaćena sredstva 
do 31.12.2024.</t>
  </si>
  <si>
    <t>Evidentirani prihodi  i primici 01.01. do 31.12.24.</t>
  </si>
  <si>
    <t>Evidentirani rashodi  i 
izdaci  01.01. do 31.12.24.</t>
  </si>
  <si>
    <t>Stanje potraživanja
 iz fondova EU</t>
  </si>
  <si>
    <t>Stanje obveza za primljene
predujmove iz fondova EU</t>
  </si>
  <si>
    <t>Opis metodologije  temeljem koje su iskazani podaci:</t>
  </si>
  <si>
    <t>Iskazani su  rashodi koji su nastali u razdoblju (načelo nastanka događaja).</t>
  </si>
  <si>
    <t>Prihodi su iskazani koji su naplaćeni.</t>
  </si>
  <si>
    <r>
      <t xml:space="preserve">  </t>
    </r>
    <r>
      <rPr>
        <b/>
        <sz val="11"/>
        <color indexed="8"/>
        <rFont val="Calibri"/>
        <family val="2"/>
        <charset val="238"/>
      </rPr>
      <t>SPECIJALIZACIJA PRVOSTUPNIKA SESTRINSTVA IZ HITNE MEDICINU</t>
    </r>
  </si>
  <si>
    <t>NPOO.C5.1. 
R3-I2.01.0033</t>
  </si>
  <si>
    <t>246.387.19</t>
  </si>
  <si>
    <t>20.473.55</t>
  </si>
  <si>
    <t>23.821.63</t>
  </si>
  <si>
    <t>NPOO.C5.1.R3-I2.01.0049</t>
  </si>
  <si>
    <t>A. RAČUN PRIHODA I RASHODA</t>
  </si>
  <si>
    <t>6 Prihodi poslovanja</t>
  </si>
  <si>
    <t>63 Pomoći iz inozemstva i od subjekata unutar općeg proračuna</t>
  </si>
  <si>
    <t>634 Pomoći od izvanproračunskih korisnika</t>
  </si>
  <si>
    <t>6341 Tekuće pomoći od izvanproračunskih korisnika</t>
  </si>
  <si>
    <t>636 Pomoći proračunskim korisnicima iz proračuna koji im nije nadležan</t>
  </si>
  <si>
    <t>6361 Tekuće pomoći proračunskim korisnicima iz proračuna koji im nije nadležan</t>
  </si>
  <si>
    <t>638 Pomoći temeljem prijenosa EU sredstava</t>
  </si>
  <si>
    <t>6381 Tekuće pomoći iz državnog proračuna temeljem prijenosa EU sredstava</t>
  </si>
  <si>
    <t>64 Prihodi od imovine</t>
  </si>
  <si>
    <t>641 Prihodi od financijske imovine</t>
  </si>
  <si>
    <t>6413 Kamate na oročena sredstva i depozite po viđenju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</si>
  <si>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</si>
  <si>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</si>
  <si>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</si>
  <si>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</si>
  <si>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</si>
  <si>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6615 Prihodi od pruženih usluga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</si>
  <si>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</si>
  <si>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</si>
  <si>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</si>
  <si>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</si>
  <si>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673 Prihodi od HZZO-a na temelju ugovornih obveza</t>
  </si>
  <si>
    <t>6731 Prihodi od HZZO-a na temelju ugovornih obveza</t>
  </si>
  <si>
    <t>68 Kazne, upravne mjere i ostali prihodi</t>
  </si>
  <si>
    <t>683 Ostali prihodi</t>
  </si>
  <si>
    <t>6831 Ostali prihodi</t>
  </si>
  <si>
    <t>7 Prihodi od prodaje nefinancijske imovine</t>
  </si>
  <si>
    <t>72 Prihodi od prodaje proizvedene dugotrajne imovine</t>
  </si>
  <si>
    <t>SVEUKUPNO PRIHODI</t>
  </si>
  <si>
    <t>SVEUKUPNO RASHODI</t>
  </si>
  <si>
    <t>SVEUKUPNO RASHODI I IZDACI</t>
  </si>
  <si>
    <t>9 UPRAVNI ODJEL ZA HRVATSKE BRANITELJE I ZDRAVSTVO</t>
  </si>
  <si>
    <t>9-20 ZAVOD ZA HITNU MEDICINU KARLOVAČKE ŽUPANIJE</t>
  </si>
  <si>
    <t>0 Javnost</t>
  </si>
  <si>
    <t>07 ZDRAVSTVO</t>
  </si>
  <si>
    <t>IZVJEŠTAJ O IZVRŠENJU FINANCIJSKOG PLANA ZAVODA ZA HITNU MEDICINU KARLOVAČKE ŽUPANIJE ZA 2024. GODINU</t>
  </si>
  <si>
    <t>Evidencija izdanih bjanko zadužnica za 2024.godinu</t>
  </si>
  <si>
    <t>Naziv vjerovnika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</si>
  <si>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Times New Roman"/>
        <family val="1"/>
        <charset val="238"/>
      </rPr>
      <t> </t>
    </r>
  </si>
  <si>
    <t>INA d.d.</t>
  </si>
  <si>
    <t>09.01.2012.</t>
  </si>
  <si>
    <t>GRENKE Hrvatska d.o.o.</t>
  </si>
  <si>
    <t>25.03.2020.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</si>
</sst>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b/>
      <sz val="10"/>
      <color rgb="FF000000"/>
      <name val="Verdana"/>
      <family val="2"/>
      <charset val="238"/>
    </font>
    <font>
      <sz val="9"/>
      <color rgb="FF000000"/>
      <name val="Verdana"/>
      <family val="2"/>
      <charset val="238"/>
    </font>
    <font>
      <sz val="10"/>
      <color rgb="FF000000"/>
      <name val="Verdana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00008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9"/>
      <color rgb="FF000000"/>
      <name val="Verdana"/>
      <family val="2"/>
      <charset val="238"/>
    </font>
    <font>
      <sz val="7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9197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40E0D0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8B8B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rgb="FF87CEFA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219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" fillId="0" borderId="3" xfId="0" applyFont="1" applyBorder="1"/>
    <xf numFmtId="0" fontId="1" fillId="0" borderId="0" xfId="0" applyFont="1"/>
    <xf numFmtId="0" fontId="9" fillId="3" borderId="2" xfId="0" applyFont="1" applyFill="1" applyBorder="1" applyAlignment="1">
      <alignment vertical="center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7" fillId="2" borderId="0" xfId="0" quotePrefix="1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3" fontId="5" fillId="2" borderId="0" xfId="0" applyNumberFormat="1" applyFont="1" applyFill="1" applyAlignment="1">
      <alignment horizontal="right"/>
    </xf>
    <xf numFmtId="0" fontId="21" fillId="0" borderId="0" xfId="0" applyFont="1" applyAlignment="1">
      <alignment horizontal="left" indent="1"/>
    </xf>
    <xf numFmtId="0" fontId="22" fillId="0" borderId="3" xfId="0" applyFont="1" applyBorder="1" applyAlignment="1">
      <alignment horizontal="center" vertical="center" wrapText="1" indent="1"/>
    </xf>
    <xf numFmtId="0" fontId="22" fillId="0" borderId="3" xfId="0" applyFont="1" applyBorder="1" applyAlignment="1">
      <alignment horizontal="center" wrapText="1"/>
    </xf>
    <xf numFmtId="0" fontId="23" fillId="0" borderId="0" xfId="0" applyFont="1" applyAlignment="1">
      <alignment horizontal="left" indent="1"/>
    </xf>
    <xf numFmtId="0" fontId="24" fillId="0" borderId="3" xfId="0" applyFont="1" applyBorder="1" applyAlignment="1">
      <alignment horizontal="center" vertical="center" wrapText="1" indent="1"/>
    </xf>
    <xf numFmtId="0" fontId="24" fillId="0" borderId="3" xfId="0" applyFont="1" applyBorder="1" applyAlignment="1">
      <alignment horizontal="center" wrapText="1"/>
    </xf>
    <xf numFmtId="0" fontId="25" fillId="4" borderId="3" xfId="0" applyFont="1" applyFill="1" applyBorder="1" applyAlignment="1">
      <alignment horizontal="left" wrapText="1" indent="1"/>
    </xf>
    <xf numFmtId="4" fontId="25" fillId="4" borderId="3" xfId="0" applyNumberFormat="1" applyFont="1" applyFill="1" applyBorder="1" applyAlignment="1">
      <alignment horizontal="right" wrapText="1"/>
    </xf>
    <xf numFmtId="0" fontId="23" fillId="4" borderId="0" xfId="0" applyFont="1" applyFill="1" applyAlignment="1">
      <alignment horizontal="left" indent="1"/>
    </xf>
    <xf numFmtId="0" fontId="25" fillId="5" borderId="3" xfId="0" applyFont="1" applyFill="1" applyBorder="1" applyAlignment="1">
      <alignment horizontal="left" wrapText="1" indent="1"/>
    </xf>
    <xf numFmtId="4" fontId="25" fillId="5" borderId="3" xfId="0" applyNumberFormat="1" applyFont="1" applyFill="1" applyBorder="1" applyAlignment="1">
      <alignment horizontal="right" wrapText="1"/>
    </xf>
    <xf numFmtId="0" fontId="23" fillId="5" borderId="0" xfId="0" applyFont="1" applyFill="1" applyAlignment="1">
      <alignment horizontal="left" indent="1"/>
    </xf>
    <xf numFmtId="0" fontId="26" fillId="6" borderId="3" xfId="0" applyFont="1" applyFill="1" applyBorder="1" applyAlignment="1">
      <alignment horizontal="left" wrapText="1" indent="1"/>
    </xf>
    <xf numFmtId="4" fontId="26" fillId="6" borderId="3" xfId="0" applyNumberFormat="1" applyFont="1" applyFill="1" applyBorder="1" applyAlignment="1">
      <alignment horizontal="right" wrapText="1"/>
    </xf>
    <xf numFmtId="0" fontId="23" fillId="6" borderId="0" xfId="0" applyFont="1" applyFill="1" applyAlignment="1">
      <alignment horizontal="left" indent="1"/>
    </xf>
    <xf numFmtId="0" fontId="27" fillId="7" borderId="3" xfId="0" applyFont="1" applyFill="1" applyBorder="1" applyAlignment="1">
      <alignment horizontal="left" wrapText="1" indent="1"/>
    </xf>
    <xf numFmtId="4" fontId="27" fillId="7" borderId="3" xfId="0" applyNumberFormat="1" applyFont="1" applyFill="1" applyBorder="1" applyAlignment="1">
      <alignment horizontal="right" wrapText="1"/>
    </xf>
    <xf numFmtId="0" fontId="23" fillId="7" borderId="0" xfId="0" applyFont="1" applyFill="1" applyAlignment="1">
      <alignment horizontal="left" indent="1"/>
    </xf>
    <xf numFmtId="0" fontId="27" fillId="8" borderId="3" xfId="0" applyFont="1" applyFill="1" applyBorder="1" applyAlignment="1">
      <alignment horizontal="left" wrapText="1" indent="1"/>
    </xf>
    <xf numFmtId="4" fontId="27" fillId="8" borderId="3" xfId="0" applyNumberFormat="1" applyFont="1" applyFill="1" applyBorder="1" applyAlignment="1">
      <alignment horizontal="right" wrapText="1"/>
    </xf>
    <xf numFmtId="0" fontId="23" fillId="8" borderId="0" xfId="0" applyFont="1" applyFill="1" applyAlignment="1">
      <alignment horizontal="left" indent="1"/>
    </xf>
    <xf numFmtId="0" fontId="27" fillId="9" borderId="3" xfId="0" applyFont="1" applyFill="1" applyBorder="1" applyAlignment="1">
      <alignment horizontal="left" wrapText="1" indent="1"/>
    </xf>
    <xf numFmtId="4" fontId="27" fillId="9" borderId="3" xfId="0" applyNumberFormat="1" applyFont="1" applyFill="1" applyBorder="1" applyAlignment="1">
      <alignment horizontal="right" wrapText="1"/>
    </xf>
    <xf numFmtId="0" fontId="23" fillId="9" borderId="0" xfId="0" applyFont="1" applyFill="1" applyAlignment="1">
      <alignment horizontal="left" indent="1"/>
    </xf>
    <xf numFmtId="43" fontId="27" fillId="9" borderId="3" xfId="1" applyFont="1" applyFill="1" applyBorder="1" applyAlignment="1">
      <alignment horizontal="right" wrapText="1"/>
    </xf>
    <xf numFmtId="0" fontId="27" fillId="9" borderId="3" xfId="0" applyFont="1" applyFill="1" applyBorder="1" applyAlignment="1">
      <alignment horizontal="left" wrapText="1" indent="2"/>
    </xf>
    <xf numFmtId="0" fontId="18" fillId="9" borderId="3" xfId="0" applyFont="1" applyFill="1" applyBorder="1" applyAlignment="1">
      <alignment horizontal="left" wrapText="1" indent="4"/>
    </xf>
    <xf numFmtId="4" fontId="18" fillId="9" borderId="3" xfId="0" applyNumberFormat="1" applyFont="1" applyFill="1" applyBorder="1" applyAlignment="1">
      <alignment horizontal="right" wrapText="1"/>
    </xf>
    <xf numFmtId="0" fontId="29" fillId="0" borderId="0" xfId="0" applyFont="1" applyAlignment="1">
      <alignment vertical="center" wrapText="1"/>
    </xf>
    <xf numFmtId="0" fontId="29" fillId="0" borderId="6" xfId="0" applyFont="1" applyBorder="1" applyAlignment="1">
      <alignment vertical="center" wrapText="1"/>
    </xf>
    <xf numFmtId="0" fontId="29" fillId="0" borderId="7" xfId="0" applyFont="1" applyBorder="1" applyAlignment="1">
      <alignment vertical="center" wrapText="1"/>
    </xf>
    <xf numFmtId="0" fontId="30" fillId="0" borderId="8" xfId="0" applyFont="1" applyBorder="1" applyAlignment="1">
      <alignment horizontal="left" vertical="center" wrapText="1" indent="5"/>
    </xf>
    <xf numFmtId="0" fontId="29" fillId="0" borderId="9" xfId="0" applyFont="1" applyBorder="1" applyAlignment="1">
      <alignment vertical="center" wrapText="1"/>
    </xf>
    <xf numFmtId="0" fontId="29" fillId="0" borderId="9" xfId="0" applyFont="1" applyBorder="1" applyAlignment="1">
      <alignment horizontal="right" vertical="center" wrapText="1"/>
    </xf>
    <xf numFmtId="0" fontId="30" fillId="0" borderId="0" xfId="0" applyFont="1" applyAlignment="1">
      <alignment horizontal="left" vertical="center" wrapText="1" indent="5"/>
    </xf>
    <xf numFmtId="0" fontId="29" fillId="0" borderId="0" xfId="0" applyFont="1" applyAlignment="1">
      <alignment horizontal="right" vertical="center" wrapText="1"/>
    </xf>
    <xf numFmtId="0" fontId="30" fillId="0" borderId="6" xfId="0" applyFont="1" applyBorder="1" applyAlignment="1">
      <alignment horizontal="left" vertical="center" wrapText="1" indent="2"/>
    </xf>
    <xf numFmtId="0" fontId="29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right" vertical="center" wrapText="1"/>
    </xf>
    <xf numFmtId="0" fontId="30" fillId="0" borderId="8" xfId="0" applyFont="1" applyBorder="1" applyAlignment="1">
      <alignment vertical="center" wrapText="1"/>
    </xf>
    <xf numFmtId="0" fontId="29" fillId="0" borderId="9" xfId="0" applyFont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right" vertical="center" wrapText="1"/>
    </xf>
    <xf numFmtId="0" fontId="34" fillId="0" borderId="0" xfId="0" applyFont="1"/>
    <xf numFmtId="0" fontId="35" fillId="0" borderId="3" xfId="0" applyFont="1" applyBorder="1" applyAlignment="1">
      <alignment horizontal="center" vertical="center" wrapText="1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3" fillId="0" borderId="3" xfId="0" applyFont="1" applyBorder="1" applyAlignment="1">
      <alignment horizontal="center" vertical="center" wrapText="1"/>
    </xf>
    <xf numFmtId="0" fontId="33" fillId="0" borderId="3" xfId="0" applyFont="1" applyBorder="1" applyAlignment="1">
      <alignment wrapText="1"/>
    </xf>
    <xf numFmtId="4" fontId="33" fillId="0" borderId="3" xfId="0" applyNumberFormat="1" applyFont="1" applyBorder="1" applyAlignment="1" applyProtection="1">
      <alignment wrapText="1"/>
      <protection locked="0"/>
    </xf>
    <xf numFmtId="4" fontId="33" fillId="0" borderId="3" xfId="0" applyNumberFormat="1" applyFont="1" applyBorder="1" applyAlignment="1">
      <alignment wrapText="1"/>
    </xf>
    <xf numFmtId="3" fontId="33" fillId="0" borderId="3" xfId="0" applyNumberFormat="1" applyFont="1" applyBorder="1" applyAlignment="1" applyProtection="1">
      <alignment wrapText="1"/>
      <protection locked="0"/>
    </xf>
    <xf numFmtId="0" fontId="35" fillId="0" borderId="3" xfId="0" applyFont="1" applyBorder="1" applyAlignment="1">
      <alignment horizontal="left" wrapText="1"/>
    </xf>
    <xf numFmtId="4" fontId="35" fillId="0" borderId="3" xfId="0" applyNumberFormat="1" applyFont="1" applyBorder="1" applyAlignment="1">
      <alignment wrapText="1"/>
    </xf>
    <xf numFmtId="3" fontId="35" fillId="0" borderId="3" xfId="0" applyNumberFormat="1" applyFont="1" applyBorder="1" applyAlignment="1">
      <alignment wrapText="1"/>
    </xf>
    <xf numFmtId="0" fontId="36" fillId="0" borderId="0" xfId="0" applyFont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35" fillId="0" borderId="12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4" xfId="0" applyFont="1" applyBorder="1" applyAlignment="1">
      <alignment vertical="center" wrapText="1"/>
    </xf>
    <xf numFmtId="4" fontId="33" fillId="0" borderId="14" xfId="0" applyNumberFormat="1" applyFont="1" applyBorder="1" applyAlignment="1" applyProtection="1">
      <alignment horizontal="right" wrapText="1"/>
      <protection locked="0"/>
    </xf>
    <xf numFmtId="4" fontId="33" fillId="0" borderId="14" xfId="0" applyNumberFormat="1" applyFont="1" applyBorder="1" applyAlignment="1">
      <alignment horizontal="right" wrapText="1"/>
    </xf>
    <xf numFmtId="3" fontId="33" fillId="0" borderId="14" xfId="0" applyNumberFormat="1" applyFont="1" applyBorder="1" applyAlignment="1" applyProtection="1">
      <alignment horizontal="right" wrapText="1"/>
      <protection locked="0"/>
    </xf>
    <xf numFmtId="0" fontId="33" fillId="0" borderId="3" xfId="0" applyFont="1" applyBorder="1" applyAlignment="1">
      <alignment vertical="center" wrapText="1"/>
    </xf>
    <xf numFmtId="4" fontId="33" fillId="0" borderId="3" xfId="0" applyNumberFormat="1" applyFont="1" applyBorder="1" applyAlignment="1" applyProtection="1">
      <alignment horizontal="right" wrapText="1"/>
      <protection locked="0"/>
    </xf>
    <xf numFmtId="3" fontId="33" fillId="0" borderId="3" xfId="0" applyNumberFormat="1" applyFont="1" applyBorder="1" applyAlignment="1" applyProtection="1">
      <alignment horizontal="right" wrapText="1"/>
      <protection locked="0"/>
    </xf>
    <xf numFmtId="0" fontId="35" fillId="0" borderId="11" xfId="0" applyFont="1" applyBorder="1" applyAlignment="1">
      <alignment vertical="center" wrapText="1"/>
    </xf>
    <xf numFmtId="4" fontId="35" fillId="0" borderId="12" xfId="0" applyNumberFormat="1" applyFont="1" applyBorder="1" applyAlignment="1">
      <alignment horizontal="right" wrapText="1"/>
    </xf>
    <xf numFmtId="3" fontId="35" fillId="0" borderId="12" xfId="0" applyNumberFormat="1" applyFont="1" applyBorder="1" applyAlignment="1">
      <alignment horizontal="right" wrapText="1"/>
    </xf>
    <xf numFmtId="0" fontId="35" fillId="0" borderId="0" xfId="0" applyFont="1" applyAlignment="1">
      <alignment vertical="center" wrapText="1"/>
    </xf>
    <xf numFmtId="4" fontId="35" fillId="0" borderId="0" xfId="0" applyNumberFormat="1" applyFont="1" applyAlignment="1">
      <alignment horizontal="right" wrapText="1"/>
    </xf>
    <xf numFmtId="3" fontId="35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wrapText="1"/>
    </xf>
    <xf numFmtId="43" fontId="19" fillId="0" borderId="3" xfId="1" applyFont="1" applyBorder="1"/>
    <xf numFmtId="43" fontId="19" fillId="0" borderId="0" xfId="1" applyFont="1"/>
    <xf numFmtId="0" fontId="38" fillId="0" borderId="3" xfId="0" applyFont="1" applyBorder="1" applyAlignment="1">
      <alignment wrapText="1"/>
    </xf>
    <xf numFmtId="43" fontId="19" fillId="0" borderId="3" xfId="1" applyFont="1" applyFill="1" applyBorder="1"/>
    <xf numFmtId="43" fontId="19" fillId="0" borderId="3" xfId="1" applyFont="1" applyBorder="1" applyAlignment="1">
      <alignment horizontal="right"/>
    </xf>
    <xf numFmtId="0" fontId="1" fillId="0" borderId="3" xfId="0" applyFont="1" applyBorder="1" applyAlignment="1">
      <alignment wrapText="1"/>
    </xf>
    <xf numFmtId="0" fontId="0" fillId="0" borderId="0" xfId="0" applyAlignment="1">
      <alignment wrapText="1"/>
    </xf>
    <xf numFmtId="43" fontId="19" fillId="0" borderId="0" xfId="1" applyFont="1" applyFill="1" applyBorder="1"/>
    <xf numFmtId="0" fontId="39" fillId="0" borderId="3" xfId="0" applyFont="1" applyBorder="1" applyAlignment="1">
      <alignment vertical="center" wrapText="1"/>
    </xf>
    <xf numFmtId="0" fontId="18" fillId="9" borderId="15" xfId="0" applyFont="1" applyFill="1" applyBorder="1" applyAlignment="1">
      <alignment horizontal="left" wrapText="1" indent="1"/>
    </xf>
    <xf numFmtId="0" fontId="23" fillId="9" borderId="16" xfId="0" applyFont="1" applyFill="1" applyBorder="1" applyAlignment="1">
      <alignment horizontal="left" wrapText="1" indent="1"/>
    </xf>
    <xf numFmtId="0" fontId="23" fillId="9" borderId="3" xfId="0" applyFont="1" applyFill="1" applyBorder="1" applyAlignment="1">
      <alignment horizontal="left" indent="1"/>
    </xf>
    <xf numFmtId="4" fontId="18" fillId="9" borderId="15" xfId="0" applyNumberFormat="1" applyFont="1" applyFill="1" applyBorder="1" applyAlignment="1">
      <alignment horizontal="right" wrapText="1" indent="1"/>
    </xf>
    <xf numFmtId="2" fontId="23" fillId="9" borderId="16" xfId="0" applyNumberFormat="1" applyFont="1" applyFill="1" applyBorder="1" applyAlignment="1">
      <alignment horizontal="right" wrapText="1" indent="1"/>
    </xf>
    <xf numFmtId="2" fontId="23" fillId="9" borderId="3" xfId="0" applyNumberFormat="1" applyFont="1" applyFill="1" applyBorder="1" applyAlignment="1">
      <alignment horizontal="left" indent="1"/>
    </xf>
    <xf numFmtId="0" fontId="18" fillId="9" borderId="15" xfId="0" applyFont="1" applyFill="1" applyBorder="1" applyAlignment="1">
      <alignment horizontal="right" wrapText="1" indent="1"/>
    </xf>
    <xf numFmtId="0" fontId="18" fillId="9" borderId="3" xfId="0" applyFont="1" applyFill="1" applyBorder="1" applyAlignment="1">
      <alignment horizontal="left" wrapText="1" indent="1"/>
    </xf>
    <xf numFmtId="0" fontId="23" fillId="9" borderId="3" xfId="0" applyFont="1" applyFill="1" applyBorder="1" applyAlignment="1">
      <alignment horizontal="left" wrapText="1" indent="1"/>
    </xf>
    <xf numFmtId="4" fontId="18" fillId="9" borderId="3" xfId="0" applyNumberFormat="1" applyFont="1" applyFill="1" applyBorder="1" applyAlignment="1">
      <alignment horizontal="right" wrapText="1" indent="1"/>
    </xf>
    <xf numFmtId="2" fontId="23" fillId="9" borderId="3" xfId="0" applyNumberFormat="1" applyFont="1" applyFill="1" applyBorder="1" applyAlignment="1">
      <alignment horizontal="right" wrapText="1" indent="1"/>
    </xf>
    <xf numFmtId="0" fontId="18" fillId="9" borderId="3" xfId="0" applyFont="1" applyFill="1" applyBorder="1" applyAlignment="1">
      <alignment horizontal="right" wrapText="1" indent="1"/>
    </xf>
    <xf numFmtId="4" fontId="27" fillId="9" borderId="3" xfId="0" applyNumberFormat="1" applyFont="1" applyFill="1" applyBorder="1" applyAlignment="1">
      <alignment horizontal="right" wrapText="1" indent="1"/>
    </xf>
    <xf numFmtId="2" fontId="40" fillId="9" borderId="3" xfId="0" applyNumberFormat="1" applyFont="1" applyFill="1" applyBorder="1" applyAlignment="1">
      <alignment horizontal="right" wrapText="1" indent="1"/>
    </xf>
    <xf numFmtId="2" fontId="40" fillId="9" borderId="3" xfId="0" applyNumberFormat="1" applyFont="1" applyFill="1" applyBorder="1" applyAlignment="1">
      <alignment horizontal="left" indent="1"/>
    </xf>
    <xf numFmtId="0" fontId="22" fillId="0" borderId="6" xfId="0" applyFont="1" applyBorder="1" applyAlignment="1">
      <alignment horizontal="center" vertical="center" wrapText="1" indent="1"/>
    </xf>
    <xf numFmtId="2" fontId="23" fillId="9" borderId="3" xfId="0" applyNumberFormat="1" applyFont="1" applyFill="1" applyBorder="1" applyAlignment="1">
      <alignment horizontal="right" indent="1"/>
    </xf>
    <xf numFmtId="2" fontId="23" fillId="10" borderId="3" xfId="0" applyNumberFormat="1" applyFont="1" applyFill="1" applyBorder="1" applyAlignment="1">
      <alignment horizontal="right" indent="1"/>
    </xf>
    <xf numFmtId="2" fontId="23" fillId="7" borderId="3" xfId="0" applyNumberFormat="1" applyFont="1" applyFill="1" applyBorder="1" applyAlignment="1">
      <alignment horizontal="right" indent="1"/>
    </xf>
    <xf numFmtId="2" fontId="23" fillId="11" borderId="3" xfId="0" applyNumberFormat="1" applyFont="1" applyFill="1" applyBorder="1" applyAlignment="1">
      <alignment horizontal="right" indent="1"/>
    </xf>
    <xf numFmtId="2" fontId="23" fillId="12" borderId="3" xfId="0" applyNumberFormat="1" applyFont="1" applyFill="1" applyBorder="1" applyAlignment="1">
      <alignment horizontal="right" indent="1"/>
    </xf>
    <xf numFmtId="0" fontId="18" fillId="10" borderId="3" xfId="0" applyFont="1" applyFill="1" applyBorder="1" applyAlignment="1">
      <alignment horizontal="left" wrapText="1" indent="1"/>
    </xf>
    <xf numFmtId="4" fontId="18" fillId="10" borderId="3" xfId="0" applyNumberFormat="1" applyFont="1" applyFill="1" applyBorder="1" applyAlignment="1">
      <alignment horizontal="right" wrapText="1" indent="1"/>
    </xf>
    <xf numFmtId="2" fontId="23" fillId="10" borderId="3" xfId="0" applyNumberFormat="1" applyFont="1" applyFill="1" applyBorder="1" applyAlignment="1">
      <alignment horizontal="right" wrapText="1" indent="1"/>
    </xf>
    <xf numFmtId="0" fontId="18" fillId="7" borderId="3" xfId="0" applyFont="1" applyFill="1" applyBorder="1" applyAlignment="1">
      <alignment horizontal="left" wrapText="1" indent="1"/>
    </xf>
    <xf numFmtId="4" fontId="18" fillId="7" borderId="3" xfId="0" applyNumberFormat="1" applyFont="1" applyFill="1" applyBorder="1" applyAlignment="1">
      <alignment horizontal="right" wrapText="1" indent="1"/>
    </xf>
    <xf numFmtId="2" fontId="23" fillId="7" borderId="3" xfId="0" applyNumberFormat="1" applyFont="1" applyFill="1" applyBorder="1" applyAlignment="1">
      <alignment horizontal="right" wrapText="1" indent="1"/>
    </xf>
    <xf numFmtId="0" fontId="27" fillId="11" borderId="3" xfId="0" applyFont="1" applyFill="1" applyBorder="1" applyAlignment="1">
      <alignment horizontal="left" wrapText="1" indent="1"/>
    </xf>
    <xf numFmtId="4" fontId="27" fillId="11" borderId="3" xfId="0" applyNumberFormat="1" applyFont="1" applyFill="1" applyBorder="1" applyAlignment="1">
      <alignment horizontal="right" wrapText="1" indent="1"/>
    </xf>
    <xf numFmtId="2" fontId="23" fillId="11" borderId="3" xfId="0" applyNumberFormat="1" applyFont="1" applyFill="1" applyBorder="1" applyAlignment="1">
      <alignment horizontal="right" wrapText="1" indent="1"/>
    </xf>
    <xf numFmtId="0" fontId="27" fillId="12" borderId="3" xfId="0" applyFont="1" applyFill="1" applyBorder="1" applyAlignment="1">
      <alignment horizontal="left" wrapText="1" indent="1"/>
    </xf>
    <xf numFmtId="4" fontId="27" fillId="12" borderId="3" xfId="0" applyNumberFormat="1" applyFont="1" applyFill="1" applyBorder="1" applyAlignment="1">
      <alignment horizontal="right" wrapText="1" indent="1"/>
    </xf>
    <xf numFmtId="2" fontId="23" fillId="12" borderId="3" xfId="0" applyNumberFormat="1" applyFont="1" applyFill="1" applyBorder="1" applyAlignment="1">
      <alignment horizontal="right" wrapText="1" indent="1"/>
    </xf>
    <xf numFmtId="2" fontId="23" fillId="12" borderId="3" xfId="0" applyNumberFormat="1" applyFont="1" applyFill="1" applyBorder="1" applyAlignment="1">
      <alignment horizontal="right" wrapText="1"/>
    </xf>
    <xf numFmtId="0" fontId="27" fillId="12" borderId="3" xfId="0" applyFont="1" applyFill="1" applyBorder="1" applyAlignment="1">
      <alignment horizontal="right" wrapText="1" indent="1"/>
    </xf>
    <xf numFmtId="2" fontId="23" fillId="12" borderId="3" xfId="0" applyNumberFormat="1" applyFont="1" applyFill="1" applyBorder="1" applyAlignment="1">
      <alignment horizontal="left" wrapText="1" inden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 wrapText="1"/>
    </xf>
    <xf numFmtId="4" fontId="6" fillId="0" borderId="14" xfId="0" applyNumberFormat="1" applyFont="1" applyBorder="1" applyAlignment="1">
      <alignment horizontal="right"/>
    </xf>
    <xf numFmtId="4" fontId="18" fillId="9" borderId="17" xfId="0" applyNumberFormat="1" applyFont="1" applyFill="1" applyBorder="1" applyAlignment="1">
      <alignment horizontal="right" wrapText="1" indent="1"/>
    </xf>
    <xf numFmtId="4" fontId="0" fillId="0" borderId="3" xfId="0" applyNumberFormat="1" applyBorder="1"/>
    <xf numFmtId="0" fontId="1" fillId="0" borderId="0" xfId="0" applyFont="1" applyAlignment="1">
      <alignment horizontal="left" vertical="top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6" fillId="2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2" borderId="0" xfId="0" quotePrefix="1" applyFont="1" applyFill="1" applyAlignment="1">
      <alignment horizontal="left" wrapText="1"/>
    </xf>
    <xf numFmtId="0" fontId="11" fillId="0" borderId="0" xfId="0" applyFont="1" applyAlignment="1">
      <alignment horizontal="left" vertical="top" wrapText="1"/>
    </xf>
    <xf numFmtId="0" fontId="17" fillId="2" borderId="5" xfId="0" applyFont="1" applyFill="1" applyBorder="1" applyAlignment="1">
      <alignment horizontal="left" wrapText="1"/>
    </xf>
    <xf numFmtId="0" fontId="5" fillId="2" borderId="0" xfId="0" applyFont="1" applyFill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center" vertical="center" wrapText="1"/>
    </xf>
    <xf numFmtId="0" fontId="29" fillId="0" borderId="10" xfId="0" applyFont="1" applyBorder="1" applyAlignment="1">
      <alignment vertical="center" wrapText="1"/>
    </xf>
    <xf numFmtId="0" fontId="29" fillId="0" borderId="8" xfId="0" applyFont="1" applyBorder="1" applyAlignment="1">
      <alignment vertical="center" wrapText="1"/>
    </xf>
    <xf numFmtId="4" fontId="29" fillId="0" borderId="9" xfId="0" applyNumberFormat="1" applyFont="1" applyBorder="1" applyAlignment="1">
      <alignment horizontal="right" vertical="center" wrapText="1"/>
    </xf>
    <xf numFmtId="0" fontId="30" fillId="0" borderId="6" xfId="0" applyFont="1" applyBorder="1" applyAlignment="1">
      <alignment horizontal="left" vertical="center" wrapText="1" indent="5"/>
    </xf>
    <xf numFmtId="4" fontId="29" fillId="0" borderId="7" xfId="0" applyNumberFormat="1" applyFont="1" applyBorder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&#269;unovodstvo/AppData/Local/Microsoft/Windows/INetCache/Content.Outlook/1OYNLZKD/2024-12%20HZZOTablice%20ostale%20Z.U.-I.-XII.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zdaci"/>
      <sheetName val="obveze"/>
      <sheetName val="potraživanja"/>
      <sheetName val="zaposlenici i imovin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3"/>
  <sheetViews>
    <sheetView workbookViewId="0">
      <selection activeCell="J27" sqref="J27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198" t="s">
        <v>612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2:12" ht="15.75" customHeight="1" x14ac:dyDescent="0.25">
      <c r="B2" s="198" t="s">
        <v>6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2:12" ht="6.75" customHeight="1" x14ac:dyDescent="0.25">
      <c r="B3" s="182"/>
      <c r="C3" s="182"/>
      <c r="D3" s="182"/>
      <c r="E3" s="35"/>
      <c r="F3" s="35"/>
      <c r="G3" s="35"/>
      <c r="H3" s="35"/>
      <c r="I3" s="35"/>
      <c r="J3" s="37"/>
      <c r="K3" s="37"/>
      <c r="L3" s="36"/>
    </row>
    <row r="4" spans="2:12" ht="18" customHeight="1" x14ac:dyDescent="0.25">
      <c r="B4" s="198" t="s">
        <v>40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</row>
    <row r="5" spans="2:12" ht="18" customHeight="1" x14ac:dyDescent="0.25">
      <c r="B5" s="38"/>
      <c r="C5" s="39"/>
      <c r="D5" s="39"/>
      <c r="E5" s="39"/>
      <c r="F5" s="39"/>
      <c r="G5" s="39"/>
      <c r="H5" s="39"/>
      <c r="I5" s="39"/>
      <c r="J5" s="39"/>
      <c r="K5" s="39"/>
      <c r="L5" s="36"/>
    </row>
    <row r="6" spans="2:12" x14ac:dyDescent="0.25">
      <c r="B6" s="197" t="s">
        <v>41</v>
      </c>
      <c r="C6" s="197"/>
      <c r="D6" s="197"/>
      <c r="E6" s="197"/>
      <c r="F6" s="197"/>
      <c r="G6" s="40"/>
      <c r="H6" s="40"/>
      <c r="I6" s="40"/>
      <c r="J6" s="40"/>
      <c r="K6" s="41"/>
      <c r="L6" s="36"/>
    </row>
    <row r="7" spans="2:12" ht="25.5" x14ac:dyDescent="0.25">
      <c r="B7" s="186" t="s">
        <v>2</v>
      </c>
      <c r="C7" s="187"/>
      <c r="D7" s="187"/>
      <c r="E7" s="187"/>
      <c r="F7" s="188"/>
      <c r="G7" s="34" t="s">
        <v>50</v>
      </c>
      <c r="H7" s="33" t="s">
        <v>51</v>
      </c>
      <c r="I7" s="34" t="s">
        <v>52</v>
      </c>
      <c r="J7" s="34" t="s">
        <v>53</v>
      </c>
      <c r="K7" s="1" t="s">
        <v>10</v>
      </c>
      <c r="L7" s="1" t="s">
        <v>32</v>
      </c>
    </row>
    <row r="8" spans="2:12" s="23" customFormat="1" ht="11.25" x14ac:dyDescent="0.2">
      <c r="B8" s="189">
        <v>1</v>
      </c>
      <c r="C8" s="189"/>
      <c r="D8" s="189"/>
      <c r="E8" s="189"/>
      <c r="F8" s="190"/>
      <c r="G8" s="22">
        <v>2</v>
      </c>
      <c r="H8" s="21"/>
      <c r="I8" s="21">
        <v>4</v>
      </c>
      <c r="J8" s="21">
        <v>5</v>
      </c>
      <c r="K8" s="21" t="s">
        <v>12</v>
      </c>
      <c r="L8" s="21" t="s">
        <v>13</v>
      </c>
    </row>
    <row r="9" spans="2:12" x14ac:dyDescent="0.25">
      <c r="B9" s="202" t="s">
        <v>0</v>
      </c>
      <c r="C9" s="181"/>
      <c r="D9" s="181"/>
      <c r="E9" s="181"/>
      <c r="F9" s="203"/>
      <c r="G9" s="173">
        <f>G10+G11</f>
        <v>5511684.6200000001</v>
      </c>
      <c r="H9" s="173">
        <f>H10+H11</f>
        <v>9527807</v>
      </c>
      <c r="I9" s="173">
        <f>I10+I11</f>
        <v>10825415.800000001</v>
      </c>
      <c r="J9" s="173">
        <f>J10+J11</f>
        <v>9436204.6899999995</v>
      </c>
      <c r="K9" s="173">
        <f>IFERROR(J9/G9*100,0)</f>
        <v>171.20363991363496</v>
      </c>
      <c r="L9" s="173">
        <f>IFERROR(J9/I9*100,0)</f>
        <v>87.167133940481051</v>
      </c>
    </row>
    <row r="10" spans="2:12" x14ac:dyDescent="0.25">
      <c r="B10" s="191" t="s">
        <v>33</v>
      </c>
      <c r="C10" s="192"/>
      <c r="D10" s="192"/>
      <c r="E10" s="192"/>
      <c r="F10" s="201"/>
      <c r="G10" s="178">
        <v>5511684.6200000001</v>
      </c>
      <c r="H10" s="178">
        <v>9522787</v>
      </c>
      <c r="I10" s="178">
        <v>10820395.800000001</v>
      </c>
      <c r="J10" s="178">
        <v>9436204.6899999995</v>
      </c>
      <c r="K10" s="173">
        <f t="shared" ref="K10:K15" si="0">IFERROR(J10/G10*100,0)</f>
        <v>171.20363991363496</v>
      </c>
      <c r="L10" s="173">
        <f>IFERROR(J10/I10*100,0)</f>
        <v>87.207574144376494</v>
      </c>
    </row>
    <row r="11" spans="2:12" x14ac:dyDescent="0.25">
      <c r="B11" s="200" t="s">
        <v>38</v>
      </c>
      <c r="C11" s="201"/>
      <c r="D11" s="201"/>
      <c r="E11" s="201"/>
      <c r="F11" s="201"/>
      <c r="G11" s="176"/>
      <c r="H11" s="177">
        <v>5020</v>
      </c>
      <c r="I11" s="177">
        <v>5020</v>
      </c>
      <c r="J11" s="176"/>
      <c r="K11" s="173">
        <f t="shared" si="0"/>
        <v>0</v>
      </c>
      <c r="L11" s="173">
        <f t="shared" ref="L11:L14" si="1">IFERROR(J11/I11*100,0)</f>
        <v>0</v>
      </c>
    </row>
    <row r="12" spans="2:12" x14ac:dyDescent="0.25">
      <c r="B12" s="18" t="s">
        <v>1</v>
      </c>
      <c r="C12" s="31"/>
      <c r="D12" s="31"/>
      <c r="E12" s="31"/>
      <c r="F12" s="31"/>
      <c r="G12" s="173">
        <f>G13+G14</f>
        <v>5551264.0099999998</v>
      </c>
      <c r="H12" s="173">
        <f>H13+H14</f>
        <v>9527807</v>
      </c>
      <c r="I12" s="173">
        <f>I13+I14</f>
        <v>10830492.76</v>
      </c>
      <c r="J12" s="173">
        <f>J13+J14</f>
        <v>9179509.5200000014</v>
      </c>
      <c r="K12" s="173">
        <f t="shared" si="0"/>
        <v>165.35890751122827</v>
      </c>
      <c r="L12" s="173">
        <f t="shared" si="1"/>
        <v>84.756157669044057</v>
      </c>
    </row>
    <row r="13" spans="2:12" x14ac:dyDescent="0.25">
      <c r="B13" s="199" t="s">
        <v>34</v>
      </c>
      <c r="C13" s="192"/>
      <c r="D13" s="192"/>
      <c r="E13" s="192"/>
      <c r="F13" s="192"/>
      <c r="G13" s="174">
        <v>5297390</v>
      </c>
      <c r="H13" s="174">
        <v>9190087</v>
      </c>
      <c r="I13" s="174">
        <v>9970907.4199999999</v>
      </c>
      <c r="J13" s="174">
        <v>8531245.8900000006</v>
      </c>
      <c r="K13" s="173">
        <f t="shared" si="0"/>
        <v>161.04621124742565</v>
      </c>
      <c r="L13" s="173">
        <f t="shared" si="1"/>
        <v>85.561379026423666</v>
      </c>
    </row>
    <row r="14" spans="2:12" x14ac:dyDescent="0.25">
      <c r="B14" s="200" t="s">
        <v>35</v>
      </c>
      <c r="C14" s="201"/>
      <c r="D14" s="201"/>
      <c r="E14" s="201"/>
      <c r="F14" s="201"/>
      <c r="G14" s="174">
        <v>253874.01</v>
      </c>
      <c r="H14" s="174">
        <v>337720</v>
      </c>
      <c r="I14" s="174">
        <v>859585.34</v>
      </c>
      <c r="J14" s="174">
        <v>648263.63</v>
      </c>
      <c r="K14" s="173">
        <f t="shared" si="0"/>
        <v>255.34856049266327</v>
      </c>
      <c r="L14" s="173">
        <f t="shared" si="1"/>
        <v>75.415854579371953</v>
      </c>
    </row>
    <row r="15" spans="2:12" x14ac:dyDescent="0.25">
      <c r="B15" s="180" t="s">
        <v>42</v>
      </c>
      <c r="C15" s="181"/>
      <c r="D15" s="181"/>
      <c r="E15" s="181"/>
      <c r="F15" s="181"/>
      <c r="G15" s="173">
        <f>G9-G12</f>
        <v>-39579.389999999665</v>
      </c>
      <c r="H15" s="173">
        <f>H9-H12</f>
        <v>0</v>
      </c>
      <c r="I15" s="175">
        <f>I9-I12</f>
        <v>-5076.9599999990314</v>
      </c>
      <c r="J15" s="175">
        <f>J9-J12</f>
        <v>256695.16999999806</v>
      </c>
      <c r="K15" s="173">
        <f t="shared" si="0"/>
        <v>-648.5576710505145</v>
      </c>
      <c r="L15" s="173">
        <f>IFERROR(J15/I15*100,0)</f>
        <v>-5056.0802133569505</v>
      </c>
    </row>
    <row r="16" spans="2:12" ht="18" x14ac:dyDescent="0.25">
      <c r="B16" s="35"/>
      <c r="C16" s="42"/>
      <c r="D16" s="42"/>
      <c r="E16" s="42"/>
      <c r="F16" s="42"/>
      <c r="G16" s="42"/>
      <c r="H16" s="42"/>
      <c r="I16" s="43"/>
      <c r="J16" s="43"/>
      <c r="K16" s="43"/>
      <c r="L16" s="43"/>
    </row>
    <row r="17" spans="1:43" ht="18" customHeight="1" x14ac:dyDescent="0.25">
      <c r="B17" s="197" t="s">
        <v>43</v>
      </c>
      <c r="C17" s="197"/>
      <c r="D17" s="197"/>
      <c r="E17" s="197"/>
      <c r="F17" s="197"/>
      <c r="G17" s="42"/>
      <c r="H17" s="42"/>
      <c r="I17" s="43"/>
      <c r="J17" s="43"/>
      <c r="K17" s="43"/>
      <c r="L17" s="43"/>
    </row>
    <row r="18" spans="1:43" ht="25.5" x14ac:dyDescent="0.25">
      <c r="B18" s="186" t="s">
        <v>2</v>
      </c>
      <c r="C18" s="187"/>
      <c r="D18" s="187"/>
      <c r="E18" s="187"/>
      <c r="F18" s="188"/>
      <c r="G18" s="34" t="s">
        <v>50</v>
      </c>
      <c r="H18" s="33" t="s">
        <v>51</v>
      </c>
      <c r="I18" s="34" t="s">
        <v>52</v>
      </c>
      <c r="J18" s="34" t="s">
        <v>53</v>
      </c>
      <c r="K18" s="1" t="s">
        <v>10</v>
      </c>
      <c r="L18" s="1" t="s">
        <v>32</v>
      </c>
    </row>
    <row r="19" spans="1:43" s="23" customFormat="1" x14ac:dyDescent="0.25">
      <c r="B19" s="189">
        <v>1</v>
      </c>
      <c r="C19" s="189"/>
      <c r="D19" s="189"/>
      <c r="E19" s="189"/>
      <c r="F19" s="190"/>
      <c r="G19" s="22">
        <v>2</v>
      </c>
      <c r="H19" s="21">
        <v>3</v>
      </c>
      <c r="I19" s="21">
        <v>4</v>
      </c>
      <c r="J19" s="21">
        <v>5</v>
      </c>
      <c r="K19" s="21" t="s">
        <v>12</v>
      </c>
      <c r="L19" s="21" t="s">
        <v>13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ht="15.75" customHeight="1" x14ac:dyDescent="0.25">
      <c r="A20" s="23"/>
      <c r="B20" s="191" t="s">
        <v>36</v>
      </c>
      <c r="C20" s="193"/>
      <c r="D20" s="193"/>
      <c r="E20" s="193"/>
      <c r="F20" s="194"/>
      <c r="G20" s="16"/>
      <c r="H20" s="16"/>
      <c r="I20" s="16"/>
      <c r="J20" s="16"/>
      <c r="K20" s="16"/>
      <c r="L20" s="16"/>
    </row>
    <row r="21" spans="1:43" x14ac:dyDescent="0.25">
      <c r="A21" s="23"/>
      <c r="B21" s="191" t="s">
        <v>37</v>
      </c>
      <c r="C21" s="192"/>
      <c r="D21" s="192"/>
      <c r="E21" s="192"/>
      <c r="F21" s="192"/>
      <c r="G21" s="16"/>
      <c r="H21" s="16"/>
      <c r="I21" s="16"/>
      <c r="J21" s="16"/>
      <c r="K21" s="16"/>
      <c r="L21" s="16"/>
    </row>
    <row r="22" spans="1:43" s="32" customFormat="1" ht="15" customHeight="1" x14ac:dyDescent="0.25">
      <c r="A22" s="23"/>
      <c r="B22" s="183" t="s">
        <v>39</v>
      </c>
      <c r="C22" s="184"/>
      <c r="D22" s="184"/>
      <c r="E22" s="184"/>
      <c r="F22" s="185"/>
      <c r="G22" s="17"/>
      <c r="H22" s="17"/>
      <c r="I22" s="17"/>
      <c r="J22" s="17"/>
      <c r="K22" s="17"/>
      <c r="L22" s="17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s="32" customFormat="1" ht="15" customHeight="1" x14ac:dyDescent="0.25">
      <c r="A23" s="23"/>
      <c r="B23" s="183" t="s">
        <v>44</v>
      </c>
      <c r="C23" s="184"/>
      <c r="D23" s="184"/>
      <c r="E23" s="184"/>
      <c r="F23" s="185"/>
      <c r="G23" s="173">
        <v>44656.35</v>
      </c>
      <c r="H23" s="173">
        <v>0</v>
      </c>
      <c r="I23" s="173">
        <v>5076.96</v>
      </c>
      <c r="J23" s="173">
        <v>5076.96</v>
      </c>
      <c r="K23" s="173">
        <f>IFERROR(J23/G23*100,0)</f>
        <v>11.368954247268306</v>
      </c>
      <c r="L23" s="173">
        <f>IFERROR(J23/I23*100,0)</f>
        <v>100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x14ac:dyDescent="0.25">
      <c r="A24" s="23"/>
      <c r="B24" s="180" t="s">
        <v>45</v>
      </c>
      <c r="C24" s="181"/>
      <c r="D24" s="181"/>
      <c r="E24" s="181"/>
      <c r="F24" s="181"/>
      <c r="G24" s="17">
        <v>5076.9600000003338</v>
      </c>
      <c r="H24" s="17">
        <v>0</v>
      </c>
      <c r="I24" s="17">
        <v>0</v>
      </c>
      <c r="J24" s="173">
        <v>261772.12999999805</v>
      </c>
      <c r="K24" s="173">
        <f>IFERROR(J24/G24*100,0)</f>
        <v>5156.0802133556463</v>
      </c>
      <c r="L24" s="173">
        <f>IFERROR(J24/I24*100,0)</f>
        <v>0</v>
      </c>
    </row>
    <row r="25" spans="1:43" ht="15.75" x14ac:dyDescent="0.25">
      <c r="B25" s="44"/>
      <c r="C25" s="45"/>
      <c r="D25" s="45"/>
      <c r="E25" s="45"/>
      <c r="F25" s="45"/>
      <c r="G25" s="46"/>
      <c r="H25" s="46"/>
      <c r="I25" s="46"/>
      <c r="J25" s="46"/>
      <c r="K25" s="46"/>
      <c r="L25" s="36"/>
    </row>
    <row r="26" spans="1:43" ht="15.75" x14ac:dyDescent="0.25"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</row>
    <row r="27" spans="1:43" ht="15.75" x14ac:dyDescent="0.25">
      <c r="B27" s="13"/>
      <c r="C27" s="14"/>
      <c r="D27" s="14"/>
      <c r="E27" s="14"/>
      <c r="F27" s="14"/>
      <c r="G27" s="15"/>
      <c r="H27" s="15"/>
      <c r="I27" s="15"/>
      <c r="J27" s="15"/>
      <c r="K27" s="15"/>
    </row>
    <row r="28" spans="1:43" ht="15" customHeight="1" x14ac:dyDescent="0.25"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</row>
    <row r="29" spans="1:43" x14ac:dyDescent="0.25"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</row>
    <row r="30" spans="1:43" ht="15" customHeight="1" x14ac:dyDescent="0.25"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</row>
    <row r="31" spans="1:43" ht="36.75" customHeight="1" x14ac:dyDescent="0.25"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</row>
    <row r="32" spans="1:43" ht="15" customHeight="1" x14ac:dyDescent="0.25"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</row>
    <row r="33" spans="2:12" x14ac:dyDescent="0.25"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</row>
  </sheetData>
  <mergeCells count="26">
    <mergeCell ref="B1:L1"/>
    <mergeCell ref="B2:L2"/>
    <mergeCell ref="B4:L4"/>
    <mergeCell ref="B13:F13"/>
    <mergeCell ref="B14:F14"/>
    <mergeCell ref="B8:F8"/>
    <mergeCell ref="B9:F9"/>
    <mergeCell ref="B10:F10"/>
    <mergeCell ref="B6:F6"/>
    <mergeCell ref="B7:F7"/>
    <mergeCell ref="B11:F11"/>
    <mergeCell ref="B32:L33"/>
    <mergeCell ref="B15:F15"/>
    <mergeCell ref="B24:F24"/>
    <mergeCell ref="B3:D3"/>
    <mergeCell ref="B23:F23"/>
    <mergeCell ref="B18:F18"/>
    <mergeCell ref="B19:F19"/>
    <mergeCell ref="B21:F21"/>
    <mergeCell ref="B22:F22"/>
    <mergeCell ref="B20:F20"/>
    <mergeCell ref="B26:L26"/>
    <mergeCell ref="B29:L29"/>
    <mergeCell ref="B28:L28"/>
    <mergeCell ref="B30:L31"/>
    <mergeCell ref="B17:F17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12"/>
  <sheetViews>
    <sheetView workbookViewId="0">
      <selection activeCell="E1" sqref="B1:M11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7" width="14.85546875" customWidth="1"/>
    <col min="8" max="8" width="13.85546875" customWidth="1"/>
    <col min="9" max="9" width="15" customWidth="1"/>
    <col min="10" max="10" width="16.5703125" customWidth="1"/>
    <col min="11" max="11" width="13.5703125" customWidth="1"/>
    <col min="12" max="12" width="10.14062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</row>
    <row r="2" spans="2:12" ht="15.75" customHeight="1" x14ac:dyDescent="0.25">
      <c r="B2" s="204" t="s">
        <v>6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</row>
    <row r="3" spans="2:12" ht="18" x14ac:dyDescent="0.25">
      <c r="B3" s="2"/>
      <c r="C3" s="2"/>
      <c r="D3" s="2"/>
      <c r="E3" s="2"/>
      <c r="F3" s="2"/>
      <c r="G3" s="2"/>
      <c r="H3" s="2"/>
      <c r="I3" s="2"/>
      <c r="J3" s="3"/>
      <c r="K3" s="3"/>
    </row>
    <row r="4" spans="2:12" ht="18" customHeight="1" x14ac:dyDescent="0.25">
      <c r="B4" s="204" t="s">
        <v>46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</row>
    <row r="5" spans="2:12" ht="18" x14ac:dyDescent="0.25">
      <c r="B5" s="2"/>
      <c r="C5" s="2"/>
      <c r="D5" s="2"/>
      <c r="E5" s="2"/>
      <c r="F5" s="2"/>
      <c r="G5" s="2"/>
      <c r="H5" s="2"/>
      <c r="I5" s="2"/>
      <c r="J5" s="3"/>
      <c r="K5" s="3"/>
    </row>
    <row r="6" spans="2:12" ht="15.75" customHeight="1" x14ac:dyDescent="0.25">
      <c r="B6" s="204" t="s">
        <v>11</v>
      </c>
      <c r="C6" s="204"/>
      <c r="D6" s="204"/>
      <c r="E6" s="204"/>
      <c r="F6" s="204"/>
      <c r="G6" s="204"/>
      <c r="H6" s="204"/>
      <c r="I6" s="204"/>
      <c r="J6" s="204"/>
      <c r="K6" s="204"/>
      <c r="L6" s="204"/>
    </row>
    <row r="7" spans="2:12" ht="18" x14ac:dyDescent="0.25">
      <c r="B7" s="2"/>
      <c r="C7" s="2"/>
      <c r="D7" s="2"/>
      <c r="E7" s="2"/>
      <c r="F7" s="2"/>
      <c r="G7" s="2"/>
      <c r="H7" s="2"/>
      <c r="I7" s="2"/>
      <c r="J7" s="3"/>
      <c r="K7" s="3"/>
    </row>
    <row r="8" spans="2:12" ht="39" x14ac:dyDescent="0.25">
      <c r="F8" s="48" t="s">
        <v>49</v>
      </c>
      <c r="G8" s="49" t="s">
        <v>50</v>
      </c>
      <c r="H8" s="49" t="s">
        <v>51</v>
      </c>
      <c r="I8" s="49" t="s">
        <v>52</v>
      </c>
      <c r="J8" s="49" t="s">
        <v>53</v>
      </c>
      <c r="K8" s="48" t="s">
        <v>54</v>
      </c>
      <c r="L8" s="48" t="s">
        <v>55</v>
      </c>
    </row>
    <row r="9" spans="2:12" x14ac:dyDescent="0.25">
      <c r="F9" s="51">
        <v>1</v>
      </c>
      <c r="G9" s="52">
        <v>2</v>
      </c>
      <c r="H9" s="52">
        <v>3</v>
      </c>
      <c r="I9" s="52">
        <v>4</v>
      </c>
      <c r="J9" s="52">
        <v>5</v>
      </c>
      <c r="K9" s="51">
        <v>6</v>
      </c>
      <c r="L9" s="51">
        <v>7</v>
      </c>
    </row>
    <row r="10" spans="2:12" x14ac:dyDescent="0.25">
      <c r="F10" s="144" t="s">
        <v>576</v>
      </c>
      <c r="G10" s="144"/>
      <c r="H10" s="144"/>
      <c r="I10" s="144"/>
      <c r="J10" s="144"/>
      <c r="K10" s="145"/>
      <c r="L10" s="139"/>
    </row>
    <row r="11" spans="2:12" x14ac:dyDescent="0.25">
      <c r="F11" s="144" t="s">
        <v>577</v>
      </c>
      <c r="G11" s="146">
        <v>5511684.6200000001</v>
      </c>
      <c r="H11" s="146">
        <v>9522787</v>
      </c>
      <c r="I11" s="146">
        <v>10820395.800000001</v>
      </c>
      <c r="J11" s="146">
        <v>9436204.6899999995</v>
      </c>
      <c r="K11" s="147">
        <f>IFERROR(J11/G11*100,0)</f>
        <v>171.20363991363496</v>
      </c>
      <c r="L11" s="142">
        <f t="shared" ref="L11:L74" si="0">IFERROR(J11/I11*100,0)</f>
        <v>87.207574144376494</v>
      </c>
    </row>
    <row r="12" spans="2:12" ht="26.25" x14ac:dyDescent="0.25">
      <c r="F12" s="144" t="s">
        <v>578</v>
      </c>
      <c r="G12" s="146">
        <v>315081.83</v>
      </c>
      <c r="H12" s="146">
        <v>567044</v>
      </c>
      <c r="I12" s="146">
        <v>475487.8</v>
      </c>
      <c r="J12" s="146">
        <v>32374.99</v>
      </c>
      <c r="K12" s="147">
        <f t="shared" ref="K12:K75" si="1">IFERROR(J12/G12*100,0)</f>
        <v>10.275105359137973</v>
      </c>
      <c r="L12" s="142">
        <f t="shared" si="0"/>
        <v>6.8087950942169293</v>
      </c>
    </row>
    <row r="13" spans="2:12" x14ac:dyDescent="0.25">
      <c r="F13" s="144" t="s">
        <v>579</v>
      </c>
      <c r="G13" s="146">
        <v>164217.25</v>
      </c>
      <c r="H13" s="144"/>
      <c r="I13" s="144"/>
      <c r="J13" s="144"/>
      <c r="K13" s="147">
        <f t="shared" si="1"/>
        <v>0</v>
      </c>
      <c r="L13" s="142">
        <f t="shared" si="0"/>
        <v>0</v>
      </c>
    </row>
    <row r="14" spans="2:12" ht="26.25" x14ac:dyDescent="0.25">
      <c r="F14" s="144" t="s">
        <v>580</v>
      </c>
      <c r="G14" s="146">
        <v>164217.25</v>
      </c>
      <c r="H14" s="144"/>
      <c r="I14" s="144"/>
      <c r="J14" s="144"/>
      <c r="K14" s="147">
        <f t="shared" si="1"/>
        <v>0</v>
      </c>
      <c r="L14" s="142">
        <f t="shared" si="0"/>
        <v>0</v>
      </c>
    </row>
    <row r="15" spans="2:12" ht="26.25" x14ac:dyDescent="0.25">
      <c r="F15" s="144" t="s">
        <v>581</v>
      </c>
      <c r="G15" s="146">
        <v>114445.74</v>
      </c>
      <c r="H15" s="144"/>
      <c r="I15" s="144"/>
      <c r="J15" s="146">
        <v>10912.8</v>
      </c>
      <c r="K15" s="147">
        <f t="shared" si="1"/>
        <v>9.5353483668330501</v>
      </c>
      <c r="L15" s="142">
        <f t="shared" si="0"/>
        <v>0</v>
      </c>
    </row>
    <row r="16" spans="2:12" ht="26.25" x14ac:dyDescent="0.25">
      <c r="F16" s="144" t="s">
        <v>582</v>
      </c>
      <c r="G16" s="146">
        <v>114445.74</v>
      </c>
      <c r="H16" s="144"/>
      <c r="I16" s="144"/>
      <c r="J16" s="146">
        <v>10912.8</v>
      </c>
      <c r="K16" s="147">
        <f t="shared" si="1"/>
        <v>9.5353483668330501</v>
      </c>
      <c r="L16" s="142">
        <f t="shared" si="0"/>
        <v>0</v>
      </c>
    </row>
    <row r="17" spans="6:12" x14ac:dyDescent="0.25">
      <c r="F17" s="144" t="s">
        <v>583</v>
      </c>
      <c r="G17" s="146">
        <v>36418.839999999997</v>
      </c>
      <c r="H17" s="144"/>
      <c r="I17" s="144"/>
      <c r="J17" s="146">
        <v>21462.19</v>
      </c>
      <c r="K17" s="147">
        <f t="shared" si="1"/>
        <v>58.931558501039575</v>
      </c>
      <c r="L17" s="142">
        <f t="shared" si="0"/>
        <v>0</v>
      </c>
    </row>
    <row r="18" spans="6:12" ht="26.25" x14ac:dyDescent="0.25">
      <c r="F18" s="144" t="s">
        <v>584</v>
      </c>
      <c r="G18" s="146">
        <v>36418.839999999997</v>
      </c>
      <c r="H18" s="144"/>
      <c r="I18" s="144"/>
      <c r="J18" s="146">
        <v>21462.19</v>
      </c>
      <c r="K18" s="147">
        <f t="shared" si="1"/>
        <v>58.931558501039575</v>
      </c>
      <c r="L18" s="142">
        <f t="shared" si="0"/>
        <v>0</v>
      </c>
    </row>
    <row r="19" spans="6:12" x14ac:dyDescent="0.25">
      <c r="F19" s="144" t="s">
        <v>585</v>
      </c>
      <c r="G19" s="148">
        <v>259.27999999999997</v>
      </c>
      <c r="H19" s="148">
        <v>540</v>
      </c>
      <c r="I19" s="148">
        <v>540</v>
      </c>
      <c r="J19" s="148">
        <v>586.79</v>
      </c>
      <c r="K19" s="147">
        <f t="shared" si="1"/>
        <v>226.31518049984572</v>
      </c>
      <c r="L19" s="142">
        <f t="shared" si="0"/>
        <v>108.6648148148148</v>
      </c>
    </row>
    <row r="20" spans="6:12" x14ac:dyDescent="0.25">
      <c r="F20" s="144" t="s">
        <v>586</v>
      </c>
      <c r="G20" s="148">
        <v>259.27999999999997</v>
      </c>
      <c r="H20" s="144"/>
      <c r="I20" s="144"/>
      <c r="J20" s="148">
        <v>586.79</v>
      </c>
      <c r="K20" s="147">
        <f t="shared" si="1"/>
        <v>226.31518049984572</v>
      </c>
      <c r="L20" s="142">
        <f t="shared" si="0"/>
        <v>0</v>
      </c>
    </row>
    <row r="21" spans="6:12" ht="26.25" x14ac:dyDescent="0.25">
      <c r="F21" s="144" t="s">
        <v>587</v>
      </c>
      <c r="G21" s="148">
        <v>259.27999999999997</v>
      </c>
      <c r="H21" s="144"/>
      <c r="I21" s="144"/>
      <c r="J21" s="148">
        <v>586.79</v>
      </c>
      <c r="K21" s="147">
        <f t="shared" si="1"/>
        <v>226.31518049984572</v>
      </c>
      <c r="L21" s="142">
        <f t="shared" si="0"/>
        <v>0</v>
      </c>
    </row>
    <row r="22" spans="6:12" ht="26.25" x14ac:dyDescent="0.25">
      <c r="F22" s="144" t="s">
        <v>588</v>
      </c>
      <c r="G22" s="146">
        <v>4245.6400000000003</v>
      </c>
      <c r="H22" s="146">
        <v>38610</v>
      </c>
      <c r="I22" s="146">
        <v>38610</v>
      </c>
      <c r="J22" s="146">
        <v>20173.84</v>
      </c>
      <c r="K22" s="147">
        <f t="shared" si="1"/>
        <v>475.16605270347929</v>
      </c>
      <c r="L22" s="142">
        <f t="shared" si="0"/>
        <v>52.250297850297855</v>
      </c>
    </row>
    <row r="23" spans="6:12" x14ac:dyDescent="0.25">
      <c r="F23" s="144" t="s">
        <v>589</v>
      </c>
      <c r="G23" s="146">
        <v>4245.6400000000003</v>
      </c>
      <c r="H23" s="144"/>
      <c r="I23" s="144"/>
      <c r="J23" s="146">
        <v>20173.84</v>
      </c>
      <c r="K23" s="147">
        <f t="shared" si="1"/>
        <v>475.16605270347929</v>
      </c>
      <c r="L23" s="142">
        <f t="shared" si="0"/>
        <v>0</v>
      </c>
    </row>
    <row r="24" spans="6:12" x14ac:dyDescent="0.25">
      <c r="F24" s="144" t="s">
        <v>590</v>
      </c>
      <c r="G24" s="146">
        <v>4245.6400000000003</v>
      </c>
      <c r="H24" s="144"/>
      <c r="I24" s="144"/>
      <c r="J24" s="146">
        <v>20173.84</v>
      </c>
      <c r="K24" s="147">
        <f t="shared" si="1"/>
        <v>475.16605270347929</v>
      </c>
      <c r="L24" s="142">
        <f t="shared" si="0"/>
        <v>0</v>
      </c>
    </row>
    <row r="25" spans="6:12" ht="39" x14ac:dyDescent="0.25">
      <c r="F25" s="144" t="s">
        <v>591</v>
      </c>
      <c r="G25" s="146">
        <v>64462.66</v>
      </c>
      <c r="H25" s="146">
        <v>218760</v>
      </c>
      <c r="I25" s="146">
        <v>200800</v>
      </c>
      <c r="J25" s="146">
        <v>110592.7</v>
      </c>
      <c r="K25" s="147">
        <f t="shared" si="1"/>
        <v>171.56086950181702</v>
      </c>
      <c r="L25" s="142">
        <f t="shared" si="0"/>
        <v>55.076045816733064</v>
      </c>
    </row>
    <row r="26" spans="6:12" ht="26.25" x14ac:dyDescent="0.25">
      <c r="F26" s="144" t="s">
        <v>592</v>
      </c>
      <c r="G26" s="146">
        <v>64462.66</v>
      </c>
      <c r="H26" s="144"/>
      <c r="I26" s="144"/>
      <c r="J26" s="146">
        <v>110592.7</v>
      </c>
      <c r="K26" s="147">
        <f t="shared" si="1"/>
        <v>171.56086950181702</v>
      </c>
      <c r="L26" s="142">
        <f t="shared" si="0"/>
        <v>0</v>
      </c>
    </row>
    <row r="27" spans="6:12" x14ac:dyDescent="0.25">
      <c r="F27" s="144" t="s">
        <v>593</v>
      </c>
      <c r="G27" s="146">
        <v>64462.66</v>
      </c>
      <c r="H27" s="144"/>
      <c r="I27" s="144"/>
      <c r="J27" s="146">
        <v>110592.7</v>
      </c>
      <c r="K27" s="147">
        <f t="shared" si="1"/>
        <v>171.56086950181702</v>
      </c>
      <c r="L27" s="142">
        <f t="shared" si="0"/>
        <v>0</v>
      </c>
    </row>
    <row r="28" spans="6:12" ht="26.25" x14ac:dyDescent="0.25">
      <c r="F28" s="144" t="s">
        <v>594</v>
      </c>
      <c r="G28" s="146">
        <v>5127386.32</v>
      </c>
      <c r="H28" s="146">
        <v>8695373</v>
      </c>
      <c r="I28" s="146">
        <v>10102498</v>
      </c>
      <c r="J28" s="146">
        <v>9272049.8599999994</v>
      </c>
      <c r="K28" s="147">
        <f t="shared" si="1"/>
        <v>180.83384557612189</v>
      </c>
      <c r="L28" s="142">
        <f t="shared" si="0"/>
        <v>91.77977426969052</v>
      </c>
    </row>
    <row r="29" spans="6:12" ht="39" x14ac:dyDescent="0.25">
      <c r="F29" s="144" t="s">
        <v>595</v>
      </c>
      <c r="G29" s="146">
        <v>300403</v>
      </c>
      <c r="H29" s="144"/>
      <c r="I29" s="144"/>
      <c r="J29" s="146">
        <v>752989</v>
      </c>
      <c r="K29" s="147">
        <f t="shared" si="1"/>
        <v>250.65961391863598</v>
      </c>
      <c r="L29" s="142">
        <f t="shared" si="0"/>
        <v>0</v>
      </c>
    </row>
    <row r="30" spans="6:12" ht="26.25" x14ac:dyDescent="0.25">
      <c r="F30" s="144" t="s">
        <v>596</v>
      </c>
      <c r="G30" s="146">
        <v>89337.07</v>
      </c>
      <c r="H30" s="144"/>
      <c r="I30" s="144"/>
      <c r="J30" s="146">
        <v>175132.75</v>
      </c>
      <c r="K30" s="147">
        <f t="shared" si="1"/>
        <v>196.03592327350782</v>
      </c>
      <c r="L30" s="142">
        <f t="shared" si="0"/>
        <v>0</v>
      </c>
    </row>
    <row r="31" spans="6:12" ht="39" x14ac:dyDescent="0.25">
      <c r="F31" s="144" t="s">
        <v>597</v>
      </c>
      <c r="G31" s="146">
        <v>211065.93</v>
      </c>
      <c r="H31" s="144"/>
      <c r="I31" s="144"/>
      <c r="J31" s="146">
        <v>577856.25</v>
      </c>
      <c r="K31" s="147">
        <f t="shared" si="1"/>
        <v>273.77997481639977</v>
      </c>
      <c r="L31" s="142">
        <f t="shared" si="0"/>
        <v>0</v>
      </c>
    </row>
    <row r="32" spans="6:12" ht="26.25" x14ac:dyDescent="0.25">
      <c r="F32" s="144" t="s">
        <v>598</v>
      </c>
      <c r="G32" s="146">
        <v>4826983.32</v>
      </c>
      <c r="H32" s="144"/>
      <c r="I32" s="144"/>
      <c r="J32" s="146">
        <v>8519060.8599999994</v>
      </c>
      <c r="K32" s="147">
        <f t="shared" si="1"/>
        <v>176.48830118600861</v>
      </c>
      <c r="L32" s="142">
        <f t="shared" si="0"/>
        <v>0</v>
      </c>
    </row>
    <row r="33" spans="6:12" ht="26.25" x14ac:dyDescent="0.25">
      <c r="F33" s="144" t="s">
        <v>599</v>
      </c>
      <c r="G33" s="146">
        <v>4826983.32</v>
      </c>
      <c r="H33" s="144"/>
      <c r="I33" s="144"/>
      <c r="J33" s="146">
        <v>8519060.8599999994</v>
      </c>
      <c r="K33" s="147">
        <f t="shared" si="1"/>
        <v>176.48830118600861</v>
      </c>
      <c r="L33" s="142">
        <f t="shared" si="0"/>
        <v>0</v>
      </c>
    </row>
    <row r="34" spans="6:12" x14ac:dyDescent="0.25">
      <c r="F34" s="144" t="s">
        <v>600</v>
      </c>
      <c r="G34" s="148">
        <v>248.89</v>
      </c>
      <c r="H34" s="146">
        <v>2460</v>
      </c>
      <c r="I34" s="146">
        <v>2460</v>
      </c>
      <c r="J34" s="148">
        <v>426.51</v>
      </c>
      <c r="K34" s="147">
        <f t="shared" si="1"/>
        <v>171.36485997830366</v>
      </c>
      <c r="L34" s="142">
        <f t="shared" si="0"/>
        <v>17.337804878048779</v>
      </c>
    </row>
    <row r="35" spans="6:12" x14ac:dyDescent="0.25">
      <c r="F35" s="144" t="s">
        <v>601</v>
      </c>
      <c r="G35" s="148">
        <v>248.89</v>
      </c>
      <c r="H35" s="144"/>
      <c r="I35" s="144"/>
      <c r="J35" s="148">
        <v>426.51</v>
      </c>
      <c r="K35" s="147">
        <f t="shared" si="1"/>
        <v>171.36485997830366</v>
      </c>
      <c r="L35" s="142">
        <f t="shared" si="0"/>
        <v>0</v>
      </c>
    </row>
    <row r="36" spans="6:12" x14ac:dyDescent="0.25">
      <c r="F36" s="144" t="s">
        <v>602</v>
      </c>
      <c r="G36" s="148">
        <v>248.89</v>
      </c>
      <c r="H36" s="144"/>
      <c r="I36" s="144"/>
      <c r="J36" s="148">
        <v>426.51</v>
      </c>
      <c r="K36" s="147">
        <f t="shared" si="1"/>
        <v>171.36485997830366</v>
      </c>
      <c r="L36" s="142">
        <f t="shared" si="0"/>
        <v>0</v>
      </c>
    </row>
    <row r="37" spans="6:12" x14ac:dyDescent="0.25">
      <c r="F37" s="144" t="s">
        <v>603</v>
      </c>
      <c r="G37" s="144"/>
      <c r="H37" s="146">
        <v>5020</v>
      </c>
      <c r="I37" s="146">
        <v>5020</v>
      </c>
      <c r="J37" s="144"/>
      <c r="K37" s="147">
        <f t="shared" si="1"/>
        <v>0</v>
      </c>
      <c r="L37" s="142">
        <f t="shared" si="0"/>
        <v>0</v>
      </c>
    </row>
    <row r="38" spans="6:12" ht="26.25" x14ac:dyDescent="0.25">
      <c r="F38" s="144" t="s">
        <v>604</v>
      </c>
      <c r="G38" s="144"/>
      <c r="H38" s="146">
        <v>5020</v>
      </c>
      <c r="I38" s="146">
        <v>5020</v>
      </c>
      <c r="J38" s="144"/>
      <c r="K38" s="147">
        <f t="shared" si="1"/>
        <v>0</v>
      </c>
      <c r="L38" s="142">
        <f t="shared" si="0"/>
        <v>0</v>
      </c>
    </row>
    <row r="39" spans="6:12" x14ac:dyDescent="0.25">
      <c r="F39" s="68" t="s">
        <v>605</v>
      </c>
      <c r="G39" s="149">
        <v>5511684.6200000001</v>
      </c>
      <c r="H39" s="149">
        <v>9527807</v>
      </c>
      <c r="I39" s="149">
        <v>10825415.800000001</v>
      </c>
      <c r="J39" s="149">
        <v>9436204.6899999995</v>
      </c>
      <c r="K39" s="150">
        <f t="shared" si="1"/>
        <v>171.20363991363496</v>
      </c>
      <c r="L39" s="151">
        <f t="shared" si="0"/>
        <v>87.167133940481051</v>
      </c>
    </row>
    <row r="40" spans="6:12" x14ac:dyDescent="0.25">
      <c r="F40" s="144" t="s">
        <v>70</v>
      </c>
      <c r="G40" s="146">
        <v>5297390</v>
      </c>
      <c r="H40" s="146">
        <v>9190087</v>
      </c>
      <c r="I40" s="146">
        <v>9970907.4199999999</v>
      </c>
      <c r="J40" s="146">
        <v>8531245.8900000006</v>
      </c>
      <c r="K40" s="147">
        <f t="shared" si="1"/>
        <v>161.04621124742565</v>
      </c>
      <c r="L40" s="142">
        <f t="shared" si="0"/>
        <v>85.561379026423666</v>
      </c>
    </row>
    <row r="41" spans="6:12" x14ac:dyDescent="0.25">
      <c r="F41" s="144" t="s">
        <v>122</v>
      </c>
      <c r="G41" s="146">
        <v>4402391.1399999997</v>
      </c>
      <c r="H41" s="146">
        <v>7131335</v>
      </c>
      <c r="I41" s="146">
        <v>7844755</v>
      </c>
      <c r="J41" s="146">
        <v>7039599.5899999999</v>
      </c>
      <c r="K41" s="147">
        <f t="shared" si="1"/>
        <v>159.9040013968409</v>
      </c>
      <c r="L41" s="142">
        <f t="shared" si="0"/>
        <v>89.73638552128142</v>
      </c>
    </row>
    <row r="42" spans="6:12" x14ac:dyDescent="0.25">
      <c r="F42" s="144" t="s">
        <v>127</v>
      </c>
      <c r="G42" s="146">
        <v>3820043.38</v>
      </c>
      <c r="H42" s="144"/>
      <c r="I42" s="144"/>
      <c r="J42" s="146">
        <v>6093880</v>
      </c>
      <c r="K42" s="147">
        <f t="shared" si="1"/>
        <v>159.52384289416105</v>
      </c>
      <c r="L42" s="142">
        <f t="shared" si="0"/>
        <v>0</v>
      </c>
    </row>
    <row r="43" spans="6:12" x14ac:dyDescent="0.25">
      <c r="F43" s="144" t="s">
        <v>130</v>
      </c>
      <c r="G43" s="146">
        <v>3136012.31</v>
      </c>
      <c r="H43" s="144"/>
      <c r="I43" s="144"/>
      <c r="J43" s="146">
        <v>5594859.7599999998</v>
      </c>
      <c r="K43" s="147">
        <f t="shared" si="1"/>
        <v>178.40681754211607</v>
      </c>
      <c r="L43" s="142">
        <f t="shared" si="0"/>
        <v>0</v>
      </c>
    </row>
    <row r="44" spans="6:12" x14ac:dyDescent="0.25">
      <c r="F44" s="144" t="s">
        <v>133</v>
      </c>
      <c r="G44" s="146">
        <v>200142.49</v>
      </c>
      <c r="H44" s="144"/>
      <c r="I44" s="144"/>
      <c r="J44" s="146">
        <v>429491.05</v>
      </c>
      <c r="K44" s="147">
        <f t="shared" si="1"/>
        <v>214.59263847471868</v>
      </c>
      <c r="L44" s="142">
        <f t="shared" si="0"/>
        <v>0</v>
      </c>
    </row>
    <row r="45" spans="6:12" x14ac:dyDescent="0.25">
      <c r="F45" s="144" t="s">
        <v>136</v>
      </c>
      <c r="G45" s="146">
        <v>483888.58</v>
      </c>
      <c r="H45" s="144"/>
      <c r="I45" s="144"/>
      <c r="J45" s="146">
        <v>69529.19</v>
      </c>
      <c r="K45" s="147">
        <f t="shared" si="1"/>
        <v>14.368842926609263</v>
      </c>
      <c r="L45" s="142">
        <f t="shared" si="0"/>
        <v>0</v>
      </c>
    </row>
    <row r="46" spans="6:12" x14ac:dyDescent="0.25">
      <c r="F46" s="144" t="s">
        <v>258</v>
      </c>
      <c r="G46" s="146">
        <v>123079.34</v>
      </c>
      <c r="H46" s="144"/>
      <c r="I46" s="144"/>
      <c r="J46" s="146">
        <v>237629.86</v>
      </c>
      <c r="K46" s="147">
        <f t="shared" si="1"/>
        <v>193.07046982864873</v>
      </c>
      <c r="L46" s="142">
        <f t="shared" si="0"/>
        <v>0</v>
      </c>
    </row>
    <row r="47" spans="6:12" x14ac:dyDescent="0.25">
      <c r="F47" s="144" t="s">
        <v>261</v>
      </c>
      <c r="G47" s="146">
        <v>123079.34</v>
      </c>
      <c r="H47" s="144"/>
      <c r="I47" s="144"/>
      <c r="J47" s="146">
        <v>237629.86</v>
      </c>
      <c r="K47" s="147">
        <f t="shared" si="1"/>
        <v>193.07046982864873</v>
      </c>
      <c r="L47" s="142">
        <f t="shared" si="0"/>
        <v>0</v>
      </c>
    </row>
    <row r="48" spans="6:12" x14ac:dyDescent="0.25">
      <c r="F48" s="144" t="s">
        <v>138</v>
      </c>
      <c r="G48" s="146">
        <v>459268.42</v>
      </c>
      <c r="H48" s="144"/>
      <c r="I48" s="144"/>
      <c r="J48" s="146">
        <v>708089.73</v>
      </c>
      <c r="K48" s="147">
        <f t="shared" si="1"/>
        <v>154.17775295762769</v>
      </c>
      <c r="L48" s="142">
        <f t="shared" si="0"/>
        <v>0</v>
      </c>
    </row>
    <row r="49" spans="6:12" x14ac:dyDescent="0.25">
      <c r="F49" s="144" t="s">
        <v>141</v>
      </c>
      <c r="G49" s="146">
        <v>459043.35</v>
      </c>
      <c r="H49" s="144"/>
      <c r="I49" s="144"/>
      <c r="J49" s="146">
        <v>707967.5</v>
      </c>
      <c r="K49" s="147">
        <f t="shared" si="1"/>
        <v>154.22671954620409</v>
      </c>
      <c r="L49" s="142">
        <f t="shared" si="0"/>
        <v>0</v>
      </c>
    </row>
    <row r="50" spans="6:12" ht="26.25" x14ac:dyDescent="0.25">
      <c r="F50" s="144" t="s">
        <v>143</v>
      </c>
      <c r="G50" s="148">
        <v>225.07</v>
      </c>
      <c r="H50" s="144"/>
      <c r="I50" s="144"/>
      <c r="J50" s="148">
        <v>122.23</v>
      </c>
      <c r="K50" s="147">
        <f t="shared" si="1"/>
        <v>54.307548762607198</v>
      </c>
      <c r="L50" s="142">
        <f t="shared" si="0"/>
        <v>0</v>
      </c>
    </row>
    <row r="51" spans="6:12" x14ac:dyDescent="0.25">
      <c r="F51" s="144" t="s">
        <v>74</v>
      </c>
      <c r="G51" s="146">
        <v>885436.23</v>
      </c>
      <c r="H51" s="146">
        <v>1974634</v>
      </c>
      <c r="I51" s="146">
        <v>2025234.42</v>
      </c>
      <c r="J51" s="146">
        <v>1447648.36</v>
      </c>
      <c r="K51" s="147">
        <f t="shared" si="1"/>
        <v>163.49549645150617</v>
      </c>
      <c r="L51" s="142">
        <f t="shared" si="0"/>
        <v>71.480533102928405</v>
      </c>
    </row>
    <row r="52" spans="6:12" x14ac:dyDescent="0.25">
      <c r="F52" s="144" t="s">
        <v>272</v>
      </c>
      <c r="G52" s="146">
        <v>206723.72</v>
      </c>
      <c r="H52" s="144"/>
      <c r="I52" s="144"/>
      <c r="J52" s="146">
        <v>285911.11</v>
      </c>
      <c r="K52" s="147">
        <f t="shared" si="1"/>
        <v>138.30590413136915</v>
      </c>
      <c r="L52" s="142">
        <f t="shared" si="0"/>
        <v>0</v>
      </c>
    </row>
    <row r="53" spans="6:12" x14ac:dyDescent="0.25">
      <c r="F53" s="144" t="s">
        <v>275</v>
      </c>
      <c r="G53" s="146">
        <v>7337.95</v>
      </c>
      <c r="H53" s="144"/>
      <c r="I53" s="144"/>
      <c r="J53" s="146">
        <v>7350.64</v>
      </c>
      <c r="K53" s="147">
        <f t="shared" si="1"/>
        <v>100.17293658310564</v>
      </c>
      <c r="L53" s="142">
        <f t="shared" si="0"/>
        <v>0</v>
      </c>
    </row>
    <row r="54" spans="6:12" ht="26.25" x14ac:dyDescent="0.25">
      <c r="F54" s="144" t="s">
        <v>278</v>
      </c>
      <c r="G54" s="146">
        <v>196184.98</v>
      </c>
      <c r="H54" s="144"/>
      <c r="I54" s="144"/>
      <c r="J54" s="146">
        <v>268311.48</v>
      </c>
      <c r="K54" s="147">
        <f t="shared" si="1"/>
        <v>136.76453722400151</v>
      </c>
      <c r="L54" s="142">
        <f t="shared" si="0"/>
        <v>0</v>
      </c>
    </row>
    <row r="55" spans="6:12" x14ac:dyDescent="0.25">
      <c r="F55" s="144" t="s">
        <v>281</v>
      </c>
      <c r="G55" s="146">
        <v>3200.79</v>
      </c>
      <c r="H55" s="144"/>
      <c r="I55" s="144"/>
      <c r="J55" s="146">
        <v>9912.99</v>
      </c>
      <c r="K55" s="147">
        <f t="shared" si="1"/>
        <v>309.70447920669585</v>
      </c>
      <c r="L55" s="142">
        <f t="shared" si="0"/>
        <v>0</v>
      </c>
    </row>
    <row r="56" spans="6:12" x14ac:dyDescent="0.25">
      <c r="F56" s="144" t="s">
        <v>284</v>
      </c>
      <c r="G56" s="144"/>
      <c r="H56" s="144"/>
      <c r="I56" s="144"/>
      <c r="J56" s="148">
        <v>336</v>
      </c>
      <c r="K56" s="147">
        <f t="shared" si="1"/>
        <v>0</v>
      </c>
      <c r="L56" s="142">
        <f t="shared" si="0"/>
        <v>0</v>
      </c>
    </row>
    <row r="57" spans="6:12" x14ac:dyDescent="0.25">
      <c r="F57" s="144" t="s">
        <v>76</v>
      </c>
      <c r="G57" s="146">
        <v>202981.38</v>
      </c>
      <c r="H57" s="144"/>
      <c r="I57" s="144"/>
      <c r="J57" s="146">
        <v>391879.96</v>
      </c>
      <c r="K57" s="147">
        <f t="shared" si="1"/>
        <v>193.06202371862878</v>
      </c>
      <c r="L57" s="142">
        <f t="shared" si="0"/>
        <v>0</v>
      </c>
    </row>
    <row r="58" spans="6:12" x14ac:dyDescent="0.25">
      <c r="F58" s="144" t="s">
        <v>151</v>
      </c>
      <c r="G58" s="146">
        <v>14522.36</v>
      </c>
      <c r="H58" s="144"/>
      <c r="I58" s="144"/>
      <c r="J58" s="146">
        <v>21746.47</v>
      </c>
      <c r="K58" s="147">
        <f t="shared" si="1"/>
        <v>149.74473845848746</v>
      </c>
      <c r="L58" s="142">
        <f t="shared" si="0"/>
        <v>0</v>
      </c>
    </row>
    <row r="59" spans="6:12" x14ac:dyDescent="0.25">
      <c r="F59" s="144" t="s">
        <v>154</v>
      </c>
      <c r="G59" s="146">
        <v>54412.07</v>
      </c>
      <c r="H59" s="144"/>
      <c r="I59" s="144"/>
      <c r="J59" s="146">
        <v>61871.68</v>
      </c>
      <c r="K59" s="147">
        <f t="shared" si="1"/>
        <v>113.70947659223405</v>
      </c>
      <c r="L59" s="142">
        <f t="shared" si="0"/>
        <v>0</v>
      </c>
    </row>
    <row r="60" spans="6:12" x14ac:dyDescent="0.25">
      <c r="F60" s="144" t="s">
        <v>157</v>
      </c>
      <c r="G60" s="146">
        <v>101015.56</v>
      </c>
      <c r="H60" s="144"/>
      <c r="I60" s="144"/>
      <c r="J60" s="146">
        <v>259829.83</v>
      </c>
      <c r="K60" s="147">
        <f t="shared" si="1"/>
        <v>257.21763063037019</v>
      </c>
      <c r="L60" s="142">
        <f t="shared" si="0"/>
        <v>0</v>
      </c>
    </row>
    <row r="61" spans="6:12" ht="26.25" x14ac:dyDescent="0.25">
      <c r="F61" s="144" t="s">
        <v>160</v>
      </c>
      <c r="G61" s="146">
        <v>4833.9399999999996</v>
      </c>
      <c r="H61" s="144"/>
      <c r="I61" s="144"/>
      <c r="J61" s="146">
        <v>6381.9</v>
      </c>
      <c r="K61" s="147">
        <f t="shared" si="1"/>
        <v>132.02273921480202</v>
      </c>
      <c r="L61" s="142">
        <f t="shared" si="0"/>
        <v>0</v>
      </c>
    </row>
    <row r="62" spans="6:12" x14ac:dyDescent="0.25">
      <c r="F62" s="144" t="s">
        <v>80</v>
      </c>
      <c r="G62" s="146">
        <v>15221.22</v>
      </c>
      <c r="H62" s="144"/>
      <c r="I62" s="144"/>
      <c r="J62" s="146">
        <v>33916.550000000003</v>
      </c>
      <c r="K62" s="147">
        <f t="shared" si="1"/>
        <v>222.82412316489743</v>
      </c>
      <c r="L62" s="142">
        <f t="shared" si="0"/>
        <v>0</v>
      </c>
    </row>
    <row r="63" spans="6:12" x14ac:dyDescent="0.25">
      <c r="F63" s="144" t="s">
        <v>83</v>
      </c>
      <c r="G63" s="146">
        <v>12976.23</v>
      </c>
      <c r="H63" s="144"/>
      <c r="I63" s="144"/>
      <c r="J63" s="146">
        <v>8133.53</v>
      </c>
      <c r="K63" s="147">
        <f t="shared" si="1"/>
        <v>62.680223762988177</v>
      </c>
      <c r="L63" s="142">
        <f t="shared" si="0"/>
        <v>0</v>
      </c>
    </row>
    <row r="64" spans="6:12" x14ac:dyDescent="0.25">
      <c r="F64" s="144" t="s">
        <v>86</v>
      </c>
      <c r="G64" s="146">
        <v>417725.54</v>
      </c>
      <c r="H64" s="144"/>
      <c r="I64" s="144"/>
      <c r="J64" s="146">
        <v>699039.07</v>
      </c>
      <c r="K64" s="147">
        <f t="shared" si="1"/>
        <v>167.34410589307035</v>
      </c>
      <c r="L64" s="142">
        <f t="shared" si="0"/>
        <v>0</v>
      </c>
    </row>
    <row r="65" spans="6:12" x14ac:dyDescent="0.25">
      <c r="F65" s="144" t="s">
        <v>166</v>
      </c>
      <c r="G65" s="146">
        <v>14450.39</v>
      </c>
      <c r="H65" s="144"/>
      <c r="I65" s="144"/>
      <c r="J65" s="146">
        <v>26491.27</v>
      </c>
      <c r="K65" s="147">
        <f t="shared" si="1"/>
        <v>183.32564034603911</v>
      </c>
      <c r="L65" s="142">
        <f t="shared" si="0"/>
        <v>0</v>
      </c>
    </row>
    <row r="66" spans="6:12" x14ac:dyDescent="0.25">
      <c r="F66" s="144" t="s">
        <v>89</v>
      </c>
      <c r="G66" s="146">
        <v>102067.4</v>
      </c>
      <c r="H66" s="144"/>
      <c r="I66" s="144"/>
      <c r="J66" s="146">
        <v>234054</v>
      </c>
      <c r="K66" s="147">
        <f t="shared" si="1"/>
        <v>229.31317933052085</v>
      </c>
      <c r="L66" s="142">
        <f t="shared" si="0"/>
        <v>0</v>
      </c>
    </row>
    <row r="67" spans="6:12" x14ac:dyDescent="0.25">
      <c r="F67" s="144" t="s">
        <v>306</v>
      </c>
      <c r="G67" s="148">
        <v>953.94</v>
      </c>
      <c r="H67" s="144"/>
      <c r="I67" s="144"/>
      <c r="J67" s="146">
        <v>2646.55</v>
      </c>
      <c r="K67" s="147">
        <f t="shared" si="1"/>
        <v>277.43359121118726</v>
      </c>
      <c r="L67" s="142">
        <f t="shared" si="0"/>
        <v>0</v>
      </c>
    </row>
    <row r="68" spans="6:12" x14ac:dyDescent="0.25">
      <c r="F68" s="144" t="s">
        <v>171</v>
      </c>
      <c r="G68" s="146">
        <v>22235.49</v>
      </c>
      <c r="H68" s="144"/>
      <c r="I68" s="144"/>
      <c r="J68" s="146">
        <v>24609.3</v>
      </c>
      <c r="K68" s="147">
        <f t="shared" si="1"/>
        <v>110.67577103090598</v>
      </c>
      <c r="L68" s="142">
        <f t="shared" si="0"/>
        <v>0</v>
      </c>
    </row>
    <row r="69" spans="6:12" x14ac:dyDescent="0.25">
      <c r="F69" s="144" t="s">
        <v>174</v>
      </c>
      <c r="G69" s="146">
        <v>33154.92</v>
      </c>
      <c r="H69" s="144"/>
      <c r="I69" s="144"/>
      <c r="J69" s="146">
        <v>13019.57</v>
      </c>
      <c r="K69" s="147">
        <f t="shared" si="1"/>
        <v>39.268892821940156</v>
      </c>
      <c r="L69" s="142">
        <f t="shared" si="0"/>
        <v>0</v>
      </c>
    </row>
    <row r="70" spans="6:12" x14ac:dyDescent="0.25">
      <c r="F70" s="144" t="s">
        <v>313</v>
      </c>
      <c r="G70" s="146">
        <v>14130.53</v>
      </c>
      <c r="H70" s="144"/>
      <c r="I70" s="144"/>
      <c r="J70" s="146">
        <v>20913.759999999998</v>
      </c>
      <c r="K70" s="147">
        <f t="shared" si="1"/>
        <v>148.00407344947428</v>
      </c>
      <c r="L70" s="142">
        <f t="shared" si="0"/>
        <v>0</v>
      </c>
    </row>
    <row r="71" spans="6:12" x14ac:dyDescent="0.25">
      <c r="F71" s="144" t="s">
        <v>177</v>
      </c>
      <c r="G71" s="146">
        <v>161034.56</v>
      </c>
      <c r="H71" s="144"/>
      <c r="I71" s="144"/>
      <c r="J71" s="146">
        <v>274496.09000000003</v>
      </c>
      <c r="K71" s="147">
        <f t="shared" si="1"/>
        <v>170.457875626201</v>
      </c>
      <c r="L71" s="142">
        <f t="shared" si="0"/>
        <v>0</v>
      </c>
    </row>
    <row r="72" spans="6:12" x14ac:dyDescent="0.25">
      <c r="F72" s="144" t="s">
        <v>180</v>
      </c>
      <c r="G72" s="146">
        <v>31059.11</v>
      </c>
      <c r="H72" s="144"/>
      <c r="I72" s="144"/>
      <c r="J72" s="146">
        <v>36342.18</v>
      </c>
      <c r="K72" s="147">
        <f t="shared" si="1"/>
        <v>117.00972758073236</v>
      </c>
      <c r="L72" s="142">
        <f t="shared" si="0"/>
        <v>0</v>
      </c>
    </row>
    <row r="73" spans="6:12" x14ac:dyDescent="0.25">
      <c r="F73" s="144" t="s">
        <v>320</v>
      </c>
      <c r="G73" s="146">
        <v>38639.199999999997</v>
      </c>
      <c r="H73" s="144"/>
      <c r="I73" s="144"/>
      <c r="J73" s="146">
        <v>66466.350000000006</v>
      </c>
      <c r="K73" s="147">
        <f t="shared" si="1"/>
        <v>172.01792480175575</v>
      </c>
      <c r="L73" s="142">
        <f t="shared" si="0"/>
        <v>0</v>
      </c>
    </row>
    <row r="74" spans="6:12" x14ac:dyDescent="0.25">
      <c r="F74" s="144" t="s">
        <v>182</v>
      </c>
      <c r="G74" s="146">
        <v>58005.59</v>
      </c>
      <c r="H74" s="144"/>
      <c r="I74" s="144"/>
      <c r="J74" s="146">
        <v>70818.22</v>
      </c>
      <c r="K74" s="147">
        <f t="shared" si="1"/>
        <v>122.0886124940717</v>
      </c>
      <c r="L74" s="142">
        <f t="shared" si="0"/>
        <v>0</v>
      </c>
    </row>
    <row r="75" spans="6:12" ht="26.25" x14ac:dyDescent="0.25">
      <c r="F75" s="144" t="s">
        <v>325</v>
      </c>
      <c r="G75" s="146">
        <v>8427.06</v>
      </c>
      <c r="H75" s="144"/>
      <c r="I75" s="144"/>
      <c r="J75" s="146">
        <v>9440.18</v>
      </c>
      <c r="K75" s="147">
        <f t="shared" si="1"/>
        <v>112.0222236462064</v>
      </c>
      <c r="L75" s="142">
        <f t="shared" ref="L75:L112" si="2">IFERROR(J75/I75*100,0)</f>
        <v>0</v>
      </c>
    </row>
    <row r="76" spans="6:12" x14ac:dyDescent="0.25">
      <c r="F76" s="144" t="s">
        <v>328</v>
      </c>
      <c r="G76" s="146">
        <v>21148.36</v>
      </c>
      <c r="H76" s="144"/>
      <c r="I76" s="144"/>
      <c r="J76" s="146">
        <v>30733.08</v>
      </c>
      <c r="K76" s="147">
        <f t="shared" ref="K76:K112" si="3">IFERROR(J76/G76*100,0)</f>
        <v>145.32133933789666</v>
      </c>
      <c r="L76" s="142">
        <f t="shared" si="2"/>
        <v>0</v>
      </c>
    </row>
    <row r="77" spans="6:12" x14ac:dyDescent="0.25">
      <c r="F77" s="144" t="s">
        <v>185</v>
      </c>
      <c r="G77" s="146">
        <v>1773.55</v>
      </c>
      <c r="H77" s="144"/>
      <c r="I77" s="144"/>
      <c r="J77" s="146">
        <v>2155.0500000000002</v>
      </c>
      <c r="K77" s="147">
        <f t="shared" si="3"/>
        <v>121.51052972851062</v>
      </c>
      <c r="L77" s="142">
        <f t="shared" si="2"/>
        <v>0</v>
      </c>
    </row>
    <row r="78" spans="6:12" x14ac:dyDescent="0.25">
      <c r="F78" s="144" t="s">
        <v>332</v>
      </c>
      <c r="G78" s="146">
        <v>1858.8</v>
      </c>
      <c r="H78" s="144"/>
      <c r="I78" s="144"/>
      <c r="J78" s="146">
        <v>2225.77</v>
      </c>
      <c r="K78" s="147">
        <f t="shared" si="3"/>
        <v>119.74230686464387</v>
      </c>
      <c r="L78" s="142">
        <f t="shared" si="2"/>
        <v>0</v>
      </c>
    </row>
    <row r="79" spans="6:12" x14ac:dyDescent="0.25">
      <c r="F79" s="144" t="s">
        <v>188</v>
      </c>
      <c r="G79" s="146">
        <v>5040.59</v>
      </c>
      <c r="H79" s="144"/>
      <c r="I79" s="144"/>
      <c r="J79" s="146">
        <v>16509.599999999999</v>
      </c>
      <c r="K79" s="147">
        <f t="shared" si="3"/>
        <v>327.53308640456765</v>
      </c>
      <c r="L79" s="142">
        <f t="shared" si="2"/>
        <v>0</v>
      </c>
    </row>
    <row r="80" spans="6:12" x14ac:dyDescent="0.25">
      <c r="F80" s="144" t="s">
        <v>191</v>
      </c>
      <c r="G80" s="146">
        <v>19581.099999999999</v>
      </c>
      <c r="H80" s="144"/>
      <c r="I80" s="144"/>
      <c r="J80" s="146">
        <v>8109.3</v>
      </c>
      <c r="K80" s="147">
        <f t="shared" si="3"/>
        <v>41.413914437901859</v>
      </c>
      <c r="L80" s="142">
        <f t="shared" si="2"/>
        <v>0</v>
      </c>
    </row>
    <row r="81" spans="6:12" x14ac:dyDescent="0.25">
      <c r="F81" s="144" t="s">
        <v>193</v>
      </c>
      <c r="G81" s="148">
        <v>176.13</v>
      </c>
      <c r="H81" s="144"/>
      <c r="I81" s="144"/>
      <c r="J81" s="146">
        <v>1645.24</v>
      </c>
      <c r="K81" s="147">
        <f t="shared" si="3"/>
        <v>934.10549026287413</v>
      </c>
      <c r="L81" s="142">
        <f t="shared" si="2"/>
        <v>0</v>
      </c>
    </row>
    <row r="82" spans="6:12" x14ac:dyDescent="0.25">
      <c r="F82" s="144" t="s">
        <v>195</v>
      </c>
      <c r="G82" s="146">
        <v>9562.6299999999992</v>
      </c>
      <c r="H82" s="146">
        <v>53200</v>
      </c>
      <c r="I82" s="146">
        <v>36000</v>
      </c>
      <c r="J82" s="146">
        <v>6835.5</v>
      </c>
      <c r="K82" s="147">
        <f t="shared" si="3"/>
        <v>71.481381168151444</v>
      </c>
      <c r="L82" s="142">
        <f t="shared" si="2"/>
        <v>18.987499999999997</v>
      </c>
    </row>
    <row r="83" spans="6:12" x14ac:dyDescent="0.25">
      <c r="F83" s="144" t="s">
        <v>199</v>
      </c>
      <c r="G83" s="146">
        <v>9562.6299999999992</v>
      </c>
      <c r="H83" s="144"/>
      <c r="I83" s="144"/>
      <c r="J83" s="146">
        <v>6835.5</v>
      </c>
      <c r="K83" s="147">
        <f t="shared" si="3"/>
        <v>71.481381168151444</v>
      </c>
      <c r="L83" s="142">
        <f t="shared" si="2"/>
        <v>0</v>
      </c>
    </row>
    <row r="84" spans="6:12" x14ac:dyDescent="0.25">
      <c r="F84" s="144" t="s">
        <v>345</v>
      </c>
      <c r="G84" s="146">
        <v>2724.7</v>
      </c>
      <c r="H84" s="144"/>
      <c r="I84" s="144"/>
      <c r="J84" s="146">
        <v>3158.68</v>
      </c>
      <c r="K84" s="147">
        <f t="shared" si="3"/>
        <v>115.92762505963961</v>
      </c>
      <c r="L84" s="142">
        <f t="shared" si="2"/>
        <v>0</v>
      </c>
    </row>
    <row r="85" spans="6:12" x14ac:dyDescent="0.25">
      <c r="F85" s="144" t="s">
        <v>200</v>
      </c>
      <c r="G85" s="146">
        <v>6837.93</v>
      </c>
      <c r="H85" s="144"/>
      <c r="I85" s="144"/>
      <c r="J85" s="146">
        <v>3610.46</v>
      </c>
      <c r="K85" s="147">
        <f t="shared" si="3"/>
        <v>52.800482017218663</v>
      </c>
      <c r="L85" s="142">
        <f t="shared" si="2"/>
        <v>0</v>
      </c>
    </row>
    <row r="86" spans="6:12" x14ac:dyDescent="0.25">
      <c r="F86" s="144" t="s">
        <v>350</v>
      </c>
      <c r="G86" s="144"/>
      <c r="H86" s="144"/>
      <c r="I86" s="144"/>
      <c r="J86" s="148">
        <v>66.36</v>
      </c>
      <c r="K86" s="147">
        <f t="shared" si="3"/>
        <v>0</v>
      </c>
      <c r="L86" s="142">
        <f t="shared" si="2"/>
        <v>0</v>
      </c>
    </row>
    <row r="87" spans="6:12" ht="26.25" x14ac:dyDescent="0.25">
      <c r="F87" s="144" t="s">
        <v>201</v>
      </c>
      <c r="G87" s="144"/>
      <c r="H87" s="146">
        <v>29590</v>
      </c>
      <c r="I87" s="146">
        <v>63590</v>
      </c>
      <c r="J87" s="146">
        <v>37162.44</v>
      </c>
      <c r="K87" s="147">
        <f t="shared" si="3"/>
        <v>0</v>
      </c>
      <c r="L87" s="142">
        <f t="shared" si="2"/>
        <v>58.440698222991038</v>
      </c>
    </row>
    <row r="88" spans="6:12" ht="26.25" x14ac:dyDescent="0.25">
      <c r="F88" s="144" t="s">
        <v>444</v>
      </c>
      <c r="G88" s="144"/>
      <c r="H88" s="144"/>
      <c r="I88" s="144"/>
      <c r="J88" s="146">
        <v>37162.44</v>
      </c>
      <c r="K88" s="147">
        <f t="shared" si="3"/>
        <v>0</v>
      </c>
      <c r="L88" s="142">
        <f t="shared" si="2"/>
        <v>0</v>
      </c>
    </row>
    <row r="89" spans="6:12" x14ac:dyDescent="0.25">
      <c r="F89" s="144" t="s">
        <v>445</v>
      </c>
      <c r="G89" s="144"/>
      <c r="H89" s="144"/>
      <c r="I89" s="144"/>
      <c r="J89" s="146">
        <v>37162.44</v>
      </c>
      <c r="K89" s="147">
        <f t="shared" si="3"/>
        <v>0</v>
      </c>
      <c r="L89" s="142">
        <f t="shared" si="2"/>
        <v>0</v>
      </c>
    </row>
    <row r="90" spans="6:12" x14ac:dyDescent="0.25">
      <c r="F90" s="144" t="s">
        <v>353</v>
      </c>
      <c r="G90" s="144"/>
      <c r="H90" s="146">
        <v>1328</v>
      </c>
      <c r="I90" s="146">
        <v>1328</v>
      </c>
      <c r="J90" s="144"/>
      <c r="K90" s="147">
        <f t="shared" si="3"/>
        <v>0</v>
      </c>
      <c r="L90" s="142">
        <f t="shared" si="2"/>
        <v>0</v>
      </c>
    </row>
    <row r="91" spans="6:12" x14ac:dyDescent="0.25">
      <c r="F91" s="144" t="s">
        <v>90</v>
      </c>
      <c r="G91" s="146">
        <v>253874.01</v>
      </c>
      <c r="H91" s="146">
        <v>337720</v>
      </c>
      <c r="I91" s="146">
        <v>859585.34</v>
      </c>
      <c r="J91" s="146">
        <v>648263.63</v>
      </c>
      <c r="K91" s="147">
        <f t="shared" si="3"/>
        <v>255.34856049266327</v>
      </c>
      <c r="L91" s="142">
        <f t="shared" si="2"/>
        <v>75.415854579371953</v>
      </c>
    </row>
    <row r="92" spans="6:12" ht="26.25" x14ac:dyDescent="0.25">
      <c r="F92" s="144" t="s">
        <v>227</v>
      </c>
      <c r="G92" s="148">
        <v>250</v>
      </c>
      <c r="H92" s="146">
        <v>11981</v>
      </c>
      <c r="I92" s="146">
        <v>11981</v>
      </c>
      <c r="J92" s="144"/>
      <c r="K92" s="147">
        <f t="shared" si="3"/>
        <v>0</v>
      </c>
      <c r="L92" s="142">
        <f t="shared" si="2"/>
        <v>0</v>
      </c>
    </row>
    <row r="93" spans="6:12" x14ac:dyDescent="0.25">
      <c r="F93" s="144" t="s">
        <v>229</v>
      </c>
      <c r="G93" s="148">
        <v>250</v>
      </c>
      <c r="H93" s="144"/>
      <c r="I93" s="144"/>
      <c r="J93" s="144"/>
      <c r="K93" s="147">
        <f t="shared" si="3"/>
        <v>0</v>
      </c>
      <c r="L93" s="142">
        <f t="shared" si="2"/>
        <v>0</v>
      </c>
    </row>
    <row r="94" spans="6:12" x14ac:dyDescent="0.25">
      <c r="F94" s="144" t="s">
        <v>230</v>
      </c>
      <c r="G94" s="148">
        <v>250</v>
      </c>
      <c r="H94" s="144"/>
      <c r="I94" s="144"/>
      <c r="J94" s="144"/>
      <c r="K94" s="147">
        <f t="shared" si="3"/>
        <v>0</v>
      </c>
      <c r="L94" s="142">
        <f t="shared" si="2"/>
        <v>0</v>
      </c>
    </row>
    <row r="95" spans="6:12" ht="26.25" x14ac:dyDescent="0.25">
      <c r="F95" s="144" t="s">
        <v>94</v>
      </c>
      <c r="G95" s="146">
        <v>249776.08</v>
      </c>
      <c r="H95" s="146">
        <v>279759</v>
      </c>
      <c r="I95" s="146">
        <v>763779.34</v>
      </c>
      <c r="J95" s="146">
        <v>621044.34</v>
      </c>
      <c r="K95" s="147">
        <f t="shared" si="3"/>
        <v>248.64043826774767</v>
      </c>
      <c r="L95" s="142">
        <f t="shared" si="2"/>
        <v>81.312010874763914</v>
      </c>
    </row>
    <row r="96" spans="6:12" x14ac:dyDescent="0.25">
      <c r="F96" s="144" t="s">
        <v>95</v>
      </c>
      <c r="G96" s="146">
        <v>34262.99</v>
      </c>
      <c r="H96" s="144"/>
      <c r="I96" s="144"/>
      <c r="J96" s="144"/>
      <c r="K96" s="147">
        <f t="shared" si="3"/>
        <v>0</v>
      </c>
      <c r="L96" s="142">
        <f t="shared" si="2"/>
        <v>0</v>
      </c>
    </row>
    <row r="97" spans="6:12" x14ac:dyDescent="0.25">
      <c r="F97" s="144" t="s">
        <v>97</v>
      </c>
      <c r="G97" s="146">
        <v>31320.38</v>
      </c>
      <c r="H97" s="144"/>
      <c r="I97" s="144"/>
      <c r="J97" s="144"/>
      <c r="K97" s="147">
        <f t="shared" si="3"/>
        <v>0</v>
      </c>
      <c r="L97" s="142">
        <f t="shared" si="2"/>
        <v>0</v>
      </c>
    </row>
    <row r="98" spans="6:12" x14ac:dyDescent="0.25">
      <c r="F98" s="144" t="s">
        <v>364</v>
      </c>
      <c r="G98" s="146">
        <v>2942.61</v>
      </c>
      <c r="H98" s="144"/>
      <c r="I98" s="144"/>
      <c r="J98" s="144"/>
      <c r="K98" s="147">
        <f t="shared" si="3"/>
        <v>0</v>
      </c>
      <c r="L98" s="142">
        <f t="shared" si="2"/>
        <v>0</v>
      </c>
    </row>
    <row r="99" spans="6:12" x14ac:dyDescent="0.25">
      <c r="F99" s="144" t="s">
        <v>98</v>
      </c>
      <c r="G99" s="146">
        <v>71094.34</v>
      </c>
      <c r="H99" s="144"/>
      <c r="I99" s="144"/>
      <c r="J99" s="146">
        <v>66484.03</v>
      </c>
      <c r="K99" s="147">
        <f t="shared" si="3"/>
        <v>93.515222168178227</v>
      </c>
      <c r="L99" s="142">
        <f t="shared" si="2"/>
        <v>0</v>
      </c>
    </row>
    <row r="100" spans="6:12" x14ac:dyDescent="0.25">
      <c r="F100" s="144" t="s">
        <v>367</v>
      </c>
      <c r="G100" s="146">
        <v>18128.919999999998</v>
      </c>
      <c r="H100" s="144"/>
      <c r="I100" s="144"/>
      <c r="J100" s="146">
        <v>30841.87</v>
      </c>
      <c r="K100" s="147">
        <f t="shared" si="3"/>
        <v>170.12524739477035</v>
      </c>
      <c r="L100" s="142">
        <f t="shared" si="2"/>
        <v>0</v>
      </c>
    </row>
    <row r="101" spans="6:12" x14ac:dyDescent="0.25">
      <c r="F101" s="144" t="s">
        <v>370</v>
      </c>
      <c r="G101" s="146">
        <v>6503.26</v>
      </c>
      <c r="H101" s="144"/>
      <c r="I101" s="144"/>
      <c r="J101" s="146">
        <v>5555.96</v>
      </c>
      <c r="K101" s="147">
        <f t="shared" si="3"/>
        <v>85.433459526452879</v>
      </c>
      <c r="L101" s="142">
        <f t="shared" si="2"/>
        <v>0</v>
      </c>
    </row>
    <row r="102" spans="6:12" x14ac:dyDescent="0.25">
      <c r="F102" s="144" t="s">
        <v>373</v>
      </c>
      <c r="G102" s="146">
        <v>1070.19</v>
      </c>
      <c r="H102" s="144"/>
      <c r="I102" s="144"/>
      <c r="J102" s="148">
        <v>704</v>
      </c>
      <c r="K102" s="147">
        <f t="shared" si="3"/>
        <v>65.782711481138861</v>
      </c>
      <c r="L102" s="142">
        <f t="shared" si="2"/>
        <v>0</v>
      </c>
    </row>
    <row r="103" spans="6:12" x14ac:dyDescent="0.25">
      <c r="F103" s="144" t="s">
        <v>101</v>
      </c>
      <c r="G103" s="146">
        <v>45391.97</v>
      </c>
      <c r="H103" s="144"/>
      <c r="I103" s="144"/>
      <c r="J103" s="146">
        <v>28797.21</v>
      </c>
      <c r="K103" s="147">
        <f t="shared" si="3"/>
        <v>63.4411989609616</v>
      </c>
      <c r="L103" s="142">
        <f t="shared" si="2"/>
        <v>0</v>
      </c>
    </row>
    <row r="104" spans="6:12" x14ac:dyDescent="0.25">
      <c r="F104" s="144" t="s">
        <v>378</v>
      </c>
      <c r="G104" s="144"/>
      <c r="H104" s="144"/>
      <c r="I104" s="144"/>
      <c r="J104" s="148">
        <v>584.99</v>
      </c>
      <c r="K104" s="147">
        <f t="shared" si="3"/>
        <v>0</v>
      </c>
      <c r="L104" s="142">
        <f t="shared" si="2"/>
        <v>0</v>
      </c>
    </row>
    <row r="105" spans="6:12" x14ac:dyDescent="0.25">
      <c r="F105" s="144" t="s">
        <v>102</v>
      </c>
      <c r="G105" s="146">
        <v>144418.75</v>
      </c>
      <c r="H105" s="144"/>
      <c r="I105" s="144"/>
      <c r="J105" s="146">
        <v>554560.31000000006</v>
      </c>
      <c r="K105" s="147">
        <f t="shared" si="3"/>
        <v>383.9946752066474</v>
      </c>
      <c r="L105" s="142">
        <f t="shared" si="2"/>
        <v>0</v>
      </c>
    </row>
    <row r="106" spans="6:12" x14ac:dyDescent="0.25">
      <c r="F106" s="144" t="s">
        <v>105</v>
      </c>
      <c r="G106" s="146">
        <v>144418.75</v>
      </c>
      <c r="H106" s="144"/>
      <c r="I106" s="144"/>
      <c r="J106" s="146">
        <v>554560.31000000006</v>
      </c>
      <c r="K106" s="147">
        <f t="shared" si="3"/>
        <v>383.9946752066474</v>
      </c>
      <c r="L106" s="142">
        <f t="shared" si="2"/>
        <v>0</v>
      </c>
    </row>
    <row r="107" spans="6:12" ht="26.25" x14ac:dyDescent="0.25">
      <c r="F107" s="144" t="s">
        <v>211</v>
      </c>
      <c r="G107" s="146">
        <v>3847.93</v>
      </c>
      <c r="H107" s="146">
        <v>45980</v>
      </c>
      <c r="I107" s="146">
        <v>83825</v>
      </c>
      <c r="J107" s="146">
        <v>27219.29</v>
      </c>
      <c r="K107" s="147">
        <f t="shared" si="3"/>
        <v>707.37487428305622</v>
      </c>
      <c r="L107" s="142">
        <f t="shared" si="2"/>
        <v>32.471565762004175</v>
      </c>
    </row>
    <row r="108" spans="6:12" x14ac:dyDescent="0.25">
      <c r="F108" s="144" t="s">
        <v>215</v>
      </c>
      <c r="G108" s="146">
        <v>3847.93</v>
      </c>
      <c r="H108" s="144"/>
      <c r="I108" s="144"/>
      <c r="J108" s="146">
        <v>22312.5</v>
      </c>
      <c r="K108" s="147">
        <f t="shared" si="3"/>
        <v>579.85722193491051</v>
      </c>
      <c r="L108" s="142">
        <f t="shared" si="2"/>
        <v>0</v>
      </c>
    </row>
    <row r="109" spans="6:12" x14ac:dyDescent="0.25">
      <c r="F109" s="144" t="s">
        <v>216</v>
      </c>
      <c r="G109" s="146">
        <v>3847.93</v>
      </c>
      <c r="H109" s="144"/>
      <c r="I109" s="144"/>
      <c r="J109" s="146">
        <v>22312.5</v>
      </c>
      <c r="K109" s="147">
        <f t="shared" si="3"/>
        <v>579.85722193491051</v>
      </c>
      <c r="L109" s="142">
        <f t="shared" si="2"/>
        <v>0</v>
      </c>
    </row>
    <row r="110" spans="6:12" x14ac:dyDescent="0.25">
      <c r="F110" s="144" t="s">
        <v>384</v>
      </c>
      <c r="G110" s="144"/>
      <c r="H110" s="144"/>
      <c r="I110" s="144"/>
      <c r="J110" s="146">
        <v>4906.79</v>
      </c>
      <c r="K110" s="147">
        <f t="shared" si="3"/>
        <v>0</v>
      </c>
      <c r="L110" s="142">
        <f t="shared" si="2"/>
        <v>0</v>
      </c>
    </row>
    <row r="111" spans="6:12" x14ac:dyDescent="0.25">
      <c r="F111" s="144" t="s">
        <v>385</v>
      </c>
      <c r="G111" s="144"/>
      <c r="H111" s="144"/>
      <c r="I111" s="144"/>
      <c r="J111" s="146">
        <v>4906.79</v>
      </c>
      <c r="K111" s="147">
        <f t="shared" si="3"/>
        <v>0</v>
      </c>
      <c r="L111" s="142">
        <f t="shared" si="2"/>
        <v>0</v>
      </c>
    </row>
    <row r="112" spans="6:12" x14ac:dyDescent="0.25">
      <c r="F112" s="68" t="s">
        <v>606</v>
      </c>
      <c r="G112" s="149">
        <v>5551264.0099999998</v>
      </c>
      <c r="H112" s="149">
        <v>9527807</v>
      </c>
      <c r="I112" s="149">
        <v>10830492.76</v>
      </c>
      <c r="J112" s="149">
        <v>9179509.5199999996</v>
      </c>
      <c r="K112" s="150">
        <f t="shared" si="3"/>
        <v>165.35890751122824</v>
      </c>
      <c r="L112" s="151">
        <f t="shared" si="2"/>
        <v>84.756157669044043</v>
      </c>
    </row>
  </sheetData>
  <mergeCells count="3">
    <mergeCell ref="B2:L2"/>
    <mergeCell ref="B4:L4"/>
    <mergeCell ref="B6:L6"/>
  </mergeCells>
  <pageMargins left="0.7" right="0.7" top="0.75" bottom="0.75" header="0.3" footer="0.3"/>
  <pageSetup paperSize="9" scale="5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60"/>
  <sheetViews>
    <sheetView workbookViewId="0">
      <selection activeCell="B2" sqref="B2:H60"/>
    </sheetView>
  </sheetViews>
  <sheetFormatPr defaultRowHeight="15" x14ac:dyDescent="0.25"/>
  <cols>
    <col min="2" max="2" width="37.7109375" customWidth="1"/>
    <col min="3" max="3" width="14.5703125" customWidth="1"/>
    <col min="4" max="4" width="14.85546875" customWidth="1"/>
    <col min="5" max="5" width="19.42578125" customWidth="1"/>
    <col min="6" max="6" width="16.5703125" customWidth="1"/>
    <col min="7" max="7" width="10.140625" customWidth="1"/>
    <col min="8" max="8" width="12.14062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204" t="s">
        <v>22</v>
      </c>
      <c r="C2" s="204"/>
      <c r="D2" s="204"/>
      <c r="E2" s="204"/>
      <c r="F2" s="204"/>
      <c r="G2" s="204"/>
      <c r="H2" s="204"/>
    </row>
    <row r="3" spans="2:8" ht="18.75" thickBot="1" x14ac:dyDescent="0.3">
      <c r="B3" s="2"/>
      <c r="C3" s="2"/>
      <c r="D3" s="2"/>
      <c r="E3" s="2"/>
      <c r="F3" s="3"/>
      <c r="G3" s="3"/>
      <c r="H3" s="3"/>
    </row>
    <row r="4" spans="2:8" ht="27" thickBot="1" x14ac:dyDescent="0.3">
      <c r="B4" s="152" t="s">
        <v>49</v>
      </c>
      <c r="C4" s="49" t="s">
        <v>50</v>
      </c>
      <c r="D4" s="49" t="s">
        <v>51</v>
      </c>
      <c r="E4" s="49" t="s">
        <v>52</v>
      </c>
      <c r="F4" s="49" t="s">
        <v>53</v>
      </c>
      <c r="G4" s="48" t="s">
        <v>54</v>
      </c>
      <c r="H4" s="48" t="s">
        <v>55</v>
      </c>
    </row>
    <row r="5" spans="2:8" x14ac:dyDescent="0.25">
      <c r="B5" s="51">
        <v>1</v>
      </c>
      <c r="C5" s="52">
        <v>2</v>
      </c>
      <c r="D5" s="52">
        <v>3</v>
      </c>
      <c r="E5" s="52">
        <v>4</v>
      </c>
      <c r="F5" s="52">
        <v>5</v>
      </c>
      <c r="G5" s="51">
        <v>6</v>
      </c>
      <c r="H5" s="51">
        <v>7</v>
      </c>
    </row>
    <row r="6" spans="2:8" x14ac:dyDescent="0.25">
      <c r="B6" s="137" t="s">
        <v>576</v>
      </c>
      <c r="C6" s="137"/>
      <c r="D6" s="137"/>
      <c r="E6" s="137"/>
      <c r="F6" s="137"/>
      <c r="G6" s="138"/>
      <c r="H6" s="139"/>
    </row>
    <row r="7" spans="2:8" x14ac:dyDescent="0.25">
      <c r="B7" s="137" t="s">
        <v>577</v>
      </c>
      <c r="C7" s="140">
        <v>5511684.6200000001</v>
      </c>
      <c r="D7" s="140">
        <v>9522787</v>
      </c>
      <c r="E7" s="140">
        <v>10820395.800000001</v>
      </c>
      <c r="F7" s="140">
        <v>9436204.6899999995</v>
      </c>
      <c r="G7" s="141">
        <f>IFERROR(F7/C7*100,0)</f>
        <v>171.20363991363496</v>
      </c>
      <c r="H7" s="142">
        <f>IFERROR(F7/E7*100,0)</f>
        <v>87.207574144376494</v>
      </c>
    </row>
    <row r="8" spans="2:8" ht="26.25" x14ac:dyDescent="0.25">
      <c r="B8" s="137" t="s">
        <v>578</v>
      </c>
      <c r="C8" s="140">
        <v>315081.83</v>
      </c>
      <c r="D8" s="140">
        <v>567044</v>
      </c>
      <c r="E8" s="140">
        <v>475487.8</v>
      </c>
      <c r="F8" s="140">
        <v>32374.99</v>
      </c>
      <c r="G8" s="141">
        <f t="shared" ref="G8:G60" si="0">IFERROR(F8/C8*100,0)</f>
        <v>10.275105359137973</v>
      </c>
      <c r="H8" s="142">
        <f t="shared" ref="H8:H60" si="1">IFERROR(F8/E8*100,0)</f>
        <v>6.8087950942169293</v>
      </c>
    </row>
    <row r="9" spans="2:8" x14ac:dyDescent="0.25">
      <c r="B9" s="137" t="s">
        <v>585</v>
      </c>
      <c r="C9" s="143">
        <v>259.27999999999997</v>
      </c>
      <c r="D9" s="143">
        <v>540</v>
      </c>
      <c r="E9" s="143">
        <v>540</v>
      </c>
      <c r="F9" s="143">
        <v>586.79</v>
      </c>
      <c r="G9" s="141">
        <f t="shared" si="0"/>
        <v>226.31518049984572</v>
      </c>
      <c r="H9" s="142">
        <f t="shared" si="1"/>
        <v>108.6648148148148</v>
      </c>
    </row>
    <row r="10" spans="2:8" ht="39" x14ac:dyDescent="0.25">
      <c r="B10" s="137" t="s">
        <v>588</v>
      </c>
      <c r="C10" s="140">
        <v>4245.6400000000003</v>
      </c>
      <c r="D10" s="140">
        <v>38610</v>
      </c>
      <c r="E10" s="140">
        <v>38610</v>
      </c>
      <c r="F10" s="140">
        <v>20173.84</v>
      </c>
      <c r="G10" s="141">
        <f t="shared" si="0"/>
        <v>475.16605270347929</v>
      </c>
      <c r="H10" s="142">
        <f t="shared" si="1"/>
        <v>52.250297850297855</v>
      </c>
    </row>
    <row r="11" spans="2:8" ht="39" x14ac:dyDescent="0.25">
      <c r="B11" s="137" t="s">
        <v>591</v>
      </c>
      <c r="C11" s="140">
        <v>64462.66</v>
      </c>
      <c r="D11" s="140">
        <v>218760</v>
      </c>
      <c r="E11" s="140">
        <v>200800</v>
      </c>
      <c r="F11" s="140">
        <v>110592.7</v>
      </c>
      <c r="G11" s="141">
        <f t="shared" si="0"/>
        <v>171.56086950181702</v>
      </c>
      <c r="H11" s="142">
        <f t="shared" si="1"/>
        <v>55.076045816733064</v>
      </c>
    </row>
    <row r="12" spans="2:8" ht="26.25" x14ac:dyDescent="0.25">
      <c r="B12" s="137" t="s">
        <v>594</v>
      </c>
      <c r="C12" s="140">
        <v>5127386.32</v>
      </c>
      <c r="D12" s="140">
        <v>8695373</v>
      </c>
      <c r="E12" s="140">
        <v>10102498</v>
      </c>
      <c r="F12" s="140">
        <v>9272049.8599999994</v>
      </c>
      <c r="G12" s="141">
        <f t="shared" si="0"/>
        <v>180.83384557612189</v>
      </c>
      <c r="H12" s="142">
        <f t="shared" si="1"/>
        <v>91.77977426969052</v>
      </c>
    </row>
    <row r="13" spans="2:8" x14ac:dyDescent="0.25">
      <c r="B13" s="137" t="s">
        <v>600</v>
      </c>
      <c r="C13" s="143">
        <v>248.89</v>
      </c>
      <c r="D13" s="140">
        <v>2460</v>
      </c>
      <c r="E13" s="140">
        <v>2460</v>
      </c>
      <c r="F13" s="143">
        <v>426.51</v>
      </c>
      <c r="G13" s="141">
        <f t="shared" si="0"/>
        <v>171.36485997830366</v>
      </c>
      <c r="H13" s="142">
        <f t="shared" si="1"/>
        <v>17.337804878048779</v>
      </c>
    </row>
    <row r="14" spans="2:8" x14ac:dyDescent="0.25">
      <c r="B14" s="137" t="s">
        <v>603</v>
      </c>
      <c r="C14" s="137"/>
      <c r="D14" s="140">
        <v>5020</v>
      </c>
      <c r="E14" s="140">
        <v>5020</v>
      </c>
      <c r="F14" s="137"/>
      <c r="G14" s="141">
        <f t="shared" si="0"/>
        <v>0</v>
      </c>
      <c r="H14" s="142">
        <f t="shared" si="1"/>
        <v>0</v>
      </c>
    </row>
    <row r="15" spans="2:8" ht="26.25" x14ac:dyDescent="0.25">
      <c r="B15" s="137" t="s">
        <v>604</v>
      </c>
      <c r="C15" s="137"/>
      <c r="D15" s="140">
        <v>5020</v>
      </c>
      <c r="E15" s="140">
        <v>5020</v>
      </c>
      <c r="F15" s="137"/>
      <c r="G15" s="141">
        <f t="shared" si="0"/>
        <v>0</v>
      </c>
      <c r="H15" s="142">
        <f t="shared" si="1"/>
        <v>0</v>
      </c>
    </row>
    <row r="16" spans="2:8" x14ac:dyDescent="0.25">
      <c r="B16" s="137" t="s">
        <v>605</v>
      </c>
      <c r="C16" s="140">
        <v>5511684.6200000001</v>
      </c>
      <c r="D16" s="140">
        <v>9527807</v>
      </c>
      <c r="E16" s="140">
        <v>10825415.800000001</v>
      </c>
      <c r="F16" s="140">
        <v>9436204.6899999995</v>
      </c>
      <c r="G16" s="141">
        <f t="shared" si="0"/>
        <v>171.20363991363496</v>
      </c>
      <c r="H16" s="142">
        <f t="shared" si="1"/>
        <v>87.167133940481051</v>
      </c>
    </row>
    <row r="17" spans="2:8" x14ac:dyDescent="0.25">
      <c r="B17" s="137" t="s">
        <v>70</v>
      </c>
      <c r="C17" s="140">
        <v>5297390</v>
      </c>
      <c r="D17" s="140">
        <v>9190087</v>
      </c>
      <c r="E17" s="140">
        <v>9970907.4199999999</v>
      </c>
      <c r="F17" s="140">
        <v>8531245.8900000006</v>
      </c>
      <c r="G17" s="141">
        <f t="shared" si="0"/>
        <v>161.04621124742565</v>
      </c>
      <c r="H17" s="142">
        <f t="shared" si="1"/>
        <v>85.561379026423666</v>
      </c>
    </row>
    <row r="18" spans="2:8" x14ac:dyDescent="0.25">
      <c r="B18" s="137" t="s">
        <v>122</v>
      </c>
      <c r="C18" s="140">
        <v>4402391.1399999997</v>
      </c>
      <c r="D18" s="140">
        <v>7131335</v>
      </c>
      <c r="E18" s="140">
        <v>7844755</v>
      </c>
      <c r="F18" s="140">
        <v>7039599.5899999999</v>
      </c>
      <c r="G18" s="141">
        <f t="shared" si="0"/>
        <v>159.9040013968409</v>
      </c>
      <c r="H18" s="142">
        <f t="shared" si="1"/>
        <v>89.73638552128142</v>
      </c>
    </row>
    <row r="19" spans="2:8" x14ac:dyDescent="0.25">
      <c r="B19" s="137" t="s">
        <v>221</v>
      </c>
      <c r="C19" s="140">
        <v>13836.36</v>
      </c>
      <c r="D19" s="140">
        <v>15000</v>
      </c>
      <c r="E19" s="140">
        <v>15000</v>
      </c>
      <c r="F19" s="140">
        <v>15000</v>
      </c>
      <c r="G19" s="141">
        <f t="shared" si="0"/>
        <v>108.41001535085817</v>
      </c>
      <c r="H19" s="142">
        <f t="shared" si="1"/>
        <v>100</v>
      </c>
    </row>
    <row r="20" spans="2:8" x14ac:dyDescent="0.25">
      <c r="B20" s="137" t="s">
        <v>117</v>
      </c>
      <c r="C20" s="140">
        <v>37323.599999999999</v>
      </c>
      <c r="D20" s="140">
        <v>74560</v>
      </c>
      <c r="E20" s="140">
        <v>46600</v>
      </c>
      <c r="F20" s="140">
        <v>9868.27</v>
      </c>
      <c r="G20" s="141">
        <f t="shared" si="0"/>
        <v>26.439759294387464</v>
      </c>
      <c r="H20" s="142">
        <f t="shared" si="1"/>
        <v>21.176545064377684</v>
      </c>
    </row>
    <row r="21" spans="2:8" ht="26.25" x14ac:dyDescent="0.25">
      <c r="B21" s="137" t="s">
        <v>390</v>
      </c>
      <c r="C21" s="137"/>
      <c r="D21" s="140">
        <v>30930</v>
      </c>
      <c r="E21" s="140">
        <v>17475</v>
      </c>
      <c r="F21" s="137"/>
      <c r="G21" s="141">
        <f t="shared" si="0"/>
        <v>0</v>
      </c>
      <c r="H21" s="142">
        <f t="shared" si="1"/>
        <v>0</v>
      </c>
    </row>
    <row r="22" spans="2:8" ht="26.25" x14ac:dyDescent="0.25">
      <c r="B22" s="137" t="s">
        <v>241</v>
      </c>
      <c r="C22" s="140">
        <v>4316163.28</v>
      </c>
      <c r="D22" s="140">
        <v>6756000</v>
      </c>
      <c r="E22" s="140">
        <v>7629180</v>
      </c>
      <c r="F22" s="140">
        <v>7013378.4299999997</v>
      </c>
      <c r="G22" s="141">
        <f t="shared" si="0"/>
        <v>162.4910360203055</v>
      </c>
      <c r="H22" s="142">
        <f t="shared" si="1"/>
        <v>91.928338694328872</v>
      </c>
    </row>
    <row r="23" spans="2:8" ht="26.25" x14ac:dyDescent="0.25">
      <c r="B23" s="137" t="s">
        <v>457</v>
      </c>
      <c r="C23" s="137"/>
      <c r="D23" s="140">
        <v>23300</v>
      </c>
      <c r="E23" s="140">
        <v>23300</v>
      </c>
      <c r="F23" s="137"/>
      <c r="G23" s="141">
        <f t="shared" si="0"/>
        <v>0</v>
      </c>
      <c r="H23" s="142">
        <f t="shared" si="1"/>
        <v>0</v>
      </c>
    </row>
    <row r="24" spans="2:8" x14ac:dyDescent="0.25">
      <c r="B24" s="137" t="s">
        <v>422</v>
      </c>
      <c r="C24" s="140">
        <v>35067.9</v>
      </c>
      <c r="D24" s="140">
        <v>231545</v>
      </c>
      <c r="E24" s="140">
        <v>113200</v>
      </c>
      <c r="F24" s="140">
        <v>1352.89</v>
      </c>
      <c r="G24" s="141">
        <f t="shared" si="0"/>
        <v>3.8579156436513165</v>
      </c>
      <c r="H24" s="142">
        <f t="shared" si="1"/>
        <v>1.1951325088339224</v>
      </c>
    </row>
    <row r="25" spans="2:8" x14ac:dyDescent="0.25">
      <c r="B25" s="137" t="s">
        <v>74</v>
      </c>
      <c r="C25" s="140">
        <v>885436.23</v>
      </c>
      <c r="D25" s="140">
        <v>1974634</v>
      </c>
      <c r="E25" s="140">
        <v>2025234.42</v>
      </c>
      <c r="F25" s="140">
        <v>1447648.36</v>
      </c>
      <c r="G25" s="141">
        <f t="shared" si="0"/>
        <v>163.49549645150617</v>
      </c>
      <c r="H25" s="142">
        <f t="shared" si="1"/>
        <v>71.480533102928405</v>
      </c>
    </row>
    <row r="26" spans="2:8" x14ac:dyDescent="0.25">
      <c r="B26" s="137" t="s">
        <v>221</v>
      </c>
      <c r="C26" s="140">
        <v>2290.46</v>
      </c>
      <c r="D26" s="137"/>
      <c r="E26" s="137"/>
      <c r="F26" s="137"/>
      <c r="G26" s="141">
        <f t="shared" si="0"/>
        <v>0</v>
      </c>
      <c r="H26" s="142">
        <f t="shared" si="1"/>
        <v>0</v>
      </c>
    </row>
    <row r="27" spans="2:8" x14ac:dyDescent="0.25">
      <c r="B27" s="137" t="s">
        <v>117</v>
      </c>
      <c r="C27" s="140">
        <v>26012.19</v>
      </c>
      <c r="D27" s="140">
        <v>81400</v>
      </c>
      <c r="E27" s="140">
        <v>103405.45</v>
      </c>
      <c r="F27" s="140">
        <v>33941.86</v>
      </c>
      <c r="G27" s="141">
        <f t="shared" si="0"/>
        <v>130.48443825760154</v>
      </c>
      <c r="H27" s="142">
        <f t="shared" si="1"/>
        <v>32.824053277656063</v>
      </c>
    </row>
    <row r="28" spans="2:8" x14ac:dyDescent="0.25">
      <c r="B28" s="137" t="s">
        <v>69</v>
      </c>
      <c r="C28" s="140">
        <v>73210.25</v>
      </c>
      <c r="D28" s="140">
        <v>166645</v>
      </c>
      <c r="E28" s="140">
        <v>160132.75</v>
      </c>
      <c r="F28" s="140">
        <v>160132.75</v>
      </c>
      <c r="G28" s="141">
        <f t="shared" si="0"/>
        <v>218.72995926116903</v>
      </c>
      <c r="H28" s="142">
        <f t="shared" si="1"/>
        <v>100</v>
      </c>
    </row>
    <row r="29" spans="2:8" ht="26.25" x14ac:dyDescent="0.25">
      <c r="B29" s="137" t="s">
        <v>450</v>
      </c>
      <c r="C29" s="137"/>
      <c r="D29" s="140">
        <v>3000</v>
      </c>
      <c r="E29" s="140">
        <v>7707.22</v>
      </c>
      <c r="F29" s="137"/>
      <c r="G29" s="141">
        <f t="shared" si="0"/>
        <v>0</v>
      </c>
      <c r="H29" s="142">
        <f t="shared" si="1"/>
        <v>0</v>
      </c>
    </row>
    <row r="30" spans="2:8" ht="26.25" x14ac:dyDescent="0.25">
      <c r="B30" s="137" t="s">
        <v>390</v>
      </c>
      <c r="C30" s="137"/>
      <c r="D30" s="140">
        <v>2450</v>
      </c>
      <c r="E30" s="140">
        <v>1250</v>
      </c>
      <c r="F30" s="137"/>
      <c r="G30" s="141">
        <f t="shared" si="0"/>
        <v>0</v>
      </c>
      <c r="H30" s="142">
        <f t="shared" si="1"/>
        <v>0</v>
      </c>
    </row>
    <row r="31" spans="2:8" ht="26.25" x14ac:dyDescent="0.25">
      <c r="B31" s="137" t="s">
        <v>241</v>
      </c>
      <c r="C31" s="140">
        <v>653984</v>
      </c>
      <c r="D31" s="140">
        <v>1518690</v>
      </c>
      <c r="E31" s="140">
        <v>1574690</v>
      </c>
      <c r="F31" s="140">
        <v>1204005.54</v>
      </c>
      <c r="G31" s="141">
        <f t="shared" si="0"/>
        <v>184.10321047609727</v>
      </c>
      <c r="H31" s="142">
        <f t="shared" si="1"/>
        <v>76.459845429894131</v>
      </c>
    </row>
    <row r="32" spans="2:8" ht="26.25" x14ac:dyDescent="0.25">
      <c r="B32" s="137" t="s">
        <v>457</v>
      </c>
      <c r="C32" s="140">
        <v>114446.13</v>
      </c>
      <c r="D32" s="140">
        <v>130000</v>
      </c>
      <c r="E32" s="140">
        <v>110000</v>
      </c>
      <c r="F32" s="140">
        <v>36595.800000000003</v>
      </c>
      <c r="G32" s="141">
        <f t="shared" si="0"/>
        <v>31.976441667359133</v>
      </c>
      <c r="H32" s="142">
        <f t="shared" si="1"/>
        <v>33.268909090909091</v>
      </c>
    </row>
    <row r="33" spans="2:8" x14ac:dyDescent="0.25">
      <c r="B33" s="137" t="s">
        <v>422</v>
      </c>
      <c r="C33" s="140">
        <v>9171.2199999999993</v>
      </c>
      <c r="D33" s="140">
        <v>33819</v>
      </c>
      <c r="E33" s="140">
        <v>29419</v>
      </c>
      <c r="F33" s="140">
        <v>3887.52</v>
      </c>
      <c r="G33" s="141">
        <f t="shared" si="0"/>
        <v>42.388253689258356</v>
      </c>
      <c r="H33" s="142">
        <f t="shared" si="1"/>
        <v>13.214317277949625</v>
      </c>
    </row>
    <row r="34" spans="2:8" ht="26.25" x14ac:dyDescent="0.25">
      <c r="B34" s="137" t="s">
        <v>401</v>
      </c>
      <c r="C34" s="140">
        <v>6321.98</v>
      </c>
      <c r="D34" s="140">
        <v>38630</v>
      </c>
      <c r="E34" s="140">
        <v>38630</v>
      </c>
      <c r="F34" s="140">
        <v>9084.89</v>
      </c>
      <c r="G34" s="141">
        <f t="shared" si="0"/>
        <v>143.70323854235539</v>
      </c>
      <c r="H34" s="142">
        <f t="shared" si="1"/>
        <v>23.517706445767537</v>
      </c>
    </row>
    <row r="35" spans="2:8" x14ac:dyDescent="0.25">
      <c r="B35" s="137" t="s">
        <v>195</v>
      </c>
      <c r="C35" s="140">
        <v>9562.6299999999992</v>
      </c>
      <c r="D35" s="140">
        <v>53200</v>
      </c>
      <c r="E35" s="140">
        <v>36000</v>
      </c>
      <c r="F35" s="140">
        <v>6835.5</v>
      </c>
      <c r="G35" s="141">
        <f t="shared" si="0"/>
        <v>71.481381168151444</v>
      </c>
      <c r="H35" s="142">
        <f t="shared" si="1"/>
        <v>18.987499999999997</v>
      </c>
    </row>
    <row r="36" spans="2:8" x14ac:dyDescent="0.25">
      <c r="B36" s="137" t="s">
        <v>117</v>
      </c>
      <c r="C36" s="140">
        <v>1122.3800000000001</v>
      </c>
      <c r="D36" s="140">
        <v>10000</v>
      </c>
      <c r="E36" s="140">
        <v>10000</v>
      </c>
      <c r="F36" s="143">
        <v>4.9400000000000004</v>
      </c>
      <c r="G36" s="141">
        <f t="shared" si="0"/>
        <v>0.44013613927546813</v>
      </c>
      <c r="H36" s="142">
        <f t="shared" si="1"/>
        <v>4.9400000000000006E-2</v>
      </c>
    </row>
    <row r="37" spans="2:8" ht="26.25" x14ac:dyDescent="0.25">
      <c r="B37" s="137" t="s">
        <v>241</v>
      </c>
      <c r="C37" s="140">
        <v>8440.25</v>
      </c>
      <c r="D37" s="140">
        <v>33200</v>
      </c>
      <c r="E37" s="140">
        <v>16000</v>
      </c>
      <c r="F37" s="140">
        <v>6830.56</v>
      </c>
      <c r="G37" s="141">
        <f t="shared" si="0"/>
        <v>80.928408518705027</v>
      </c>
      <c r="H37" s="142">
        <f t="shared" si="1"/>
        <v>42.691000000000003</v>
      </c>
    </row>
    <row r="38" spans="2:8" ht="26.25" x14ac:dyDescent="0.25">
      <c r="B38" s="137" t="s">
        <v>457</v>
      </c>
      <c r="C38" s="137"/>
      <c r="D38" s="140">
        <v>10000</v>
      </c>
      <c r="E38" s="140">
        <v>10000</v>
      </c>
      <c r="F38" s="137"/>
      <c r="G38" s="141">
        <f t="shared" si="0"/>
        <v>0</v>
      </c>
      <c r="H38" s="142">
        <f t="shared" si="1"/>
        <v>0</v>
      </c>
    </row>
    <row r="39" spans="2:8" ht="26.25" x14ac:dyDescent="0.25">
      <c r="B39" s="137" t="s">
        <v>201</v>
      </c>
      <c r="C39" s="137"/>
      <c r="D39" s="140">
        <v>29590</v>
      </c>
      <c r="E39" s="140">
        <v>63590</v>
      </c>
      <c r="F39" s="140">
        <v>37162.44</v>
      </c>
      <c r="G39" s="141">
        <f t="shared" si="0"/>
        <v>0</v>
      </c>
      <c r="H39" s="142">
        <f t="shared" si="1"/>
        <v>58.440698222991038</v>
      </c>
    </row>
    <row r="40" spans="2:8" x14ac:dyDescent="0.25">
      <c r="B40" s="137" t="s">
        <v>117</v>
      </c>
      <c r="C40" s="137"/>
      <c r="D40" s="140">
        <v>2600</v>
      </c>
      <c r="E40" s="140">
        <v>2600</v>
      </c>
      <c r="F40" s="137"/>
      <c r="G40" s="141">
        <f t="shared" si="0"/>
        <v>0</v>
      </c>
      <c r="H40" s="142">
        <f t="shared" si="1"/>
        <v>0</v>
      </c>
    </row>
    <row r="41" spans="2:8" ht="26.25" x14ac:dyDescent="0.25">
      <c r="B41" s="137" t="s">
        <v>241</v>
      </c>
      <c r="C41" s="137"/>
      <c r="D41" s="140">
        <v>1990</v>
      </c>
      <c r="E41" s="140">
        <v>1990</v>
      </c>
      <c r="F41" s="137"/>
      <c r="G41" s="141">
        <f t="shared" si="0"/>
        <v>0</v>
      </c>
      <c r="H41" s="142">
        <f t="shared" si="1"/>
        <v>0</v>
      </c>
    </row>
    <row r="42" spans="2:8" x14ac:dyDescent="0.25">
      <c r="B42" s="137" t="s">
        <v>422</v>
      </c>
      <c r="C42" s="137"/>
      <c r="D42" s="140">
        <v>25000</v>
      </c>
      <c r="E42" s="140">
        <v>59000</v>
      </c>
      <c r="F42" s="140">
        <v>37162.44</v>
      </c>
      <c r="G42" s="141">
        <f t="shared" si="0"/>
        <v>0</v>
      </c>
      <c r="H42" s="142">
        <f t="shared" si="1"/>
        <v>62.987186440677966</v>
      </c>
    </row>
    <row r="43" spans="2:8" x14ac:dyDescent="0.25">
      <c r="B43" s="137" t="s">
        <v>353</v>
      </c>
      <c r="C43" s="137"/>
      <c r="D43" s="140">
        <v>1328</v>
      </c>
      <c r="E43" s="140">
        <v>1328</v>
      </c>
      <c r="F43" s="137"/>
      <c r="G43" s="141">
        <f t="shared" si="0"/>
        <v>0</v>
      </c>
      <c r="H43" s="142">
        <f t="shared" si="1"/>
        <v>0</v>
      </c>
    </row>
    <row r="44" spans="2:8" ht="26.25" x14ac:dyDescent="0.25">
      <c r="B44" s="137" t="s">
        <v>241</v>
      </c>
      <c r="C44" s="137"/>
      <c r="D44" s="140">
        <v>1328</v>
      </c>
      <c r="E44" s="140">
        <v>1328</v>
      </c>
      <c r="F44" s="137"/>
      <c r="G44" s="141">
        <f t="shared" si="0"/>
        <v>0</v>
      </c>
      <c r="H44" s="142">
        <f t="shared" si="1"/>
        <v>0</v>
      </c>
    </row>
    <row r="45" spans="2:8" ht="26.25" x14ac:dyDescent="0.25">
      <c r="B45" s="137" t="s">
        <v>90</v>
      </c>
      <c r="C45" s="140">
        <v>253874.01</v>
      </c>
      <c r="D45" s="140">
        <v>337720</v>
      </c>
      <c r="E45" s="140">
        <v>859585.34</v>
      </c>
      <c r="F45" s="140">
        <v>648263.63</v>
      </c>
      <c r="G45" s="141">
        <f t="shared" si="0"/>
        <v>255.34856049266327</v>
      </c>
      <c r="H45" s="142">
        <f t="shared" si="1"/>
        <v>75.415854579371953</v>
      </c>
    </row>
    <row r="46" spans="2:8" ht="26.25" x14ac:dyDescent="0.25">
      <c r="B46" s="137" t="s">
        <v>227</v>
      </c>
      <c r="C46" s="143">
        <v>250</v>
      </c>
      <c r="D46" s="140">
        <v>11981</v>
      </c>
      <c r="E46" s="140">
        <v>11981</v>
      </c>
      <c r="F46" s="137"/>
      <c r="G46" s="141">
        <f t="shared" si="0"/>
        <v>0</v>
      </c>
      <c r="H46" s="142">
        <f t="shared" si="1"/>
        <v>0</v>
      </c>
    </row>
    <row r="47" spans="2:8" x14ac:dyDescent="0.25">
      <c r="B47" s="137" t="s">
        <v>221</v>
      </c>
      <c r="C47" s="143">
        <v>250</v>
      </c>
      <c r="D47" s="137"/>
      <c r="E47" s="137"/>
      <c r="F47" s="137"/>
      <c r="G47" s="141">
        <f t="shared" si="0"/>
        <v>0</v>
      </c>
      <c r="H47" s="142">
        <f t="shared" si="1"/>
        <v>0</v>
      </c>
    </row>
    <row r="48" spans="2:8" ht="26.25" x14ac:dyDescent="0.25">
      <c r="B48" s="137" t="s">
        <v>241</v>
      </c>
      <c r="C48" s="137"/>
      <c r="D48" s="140">
        <v>11981</v>
      </c>
      <c r="E48" s="140">
        <v>11981</v>
      </c>
      <c r="F48" s="137"/>
      <c r="G48" s="141">
        <f t="shared" si="0"/>
        <v>0</v>
      </c>
      <c r="H48" s="142">
        <f t="shared" si="1"/>
        <v>0</v>
      </c>
    </row>
    <row r="49" spans="2:8" ht="26.25" x14ac:dyDescent="0.25">
      <c r="B49" s="137" t="s">
        <v>94</v>
      </c>
      <c r="C49" s="140">
        <v>249776.08</v>
      </c>
      <c r="D49" s="140">
        <v>279759</v>
      </c>
      <c r="E49" s="140">
        <v>763779.34</v>
      </c>
      <c r="F49" s="140">
        <v>621044.34</v>
      </c>
      <c r="G49" s="141">
        <f t="shared" si="0"/>
        <v>248.64043826774767</v>
      </c>
      <c r="H49" s="142">
        <f t="shared" si="1"/>
        <v>81.312010874763914</v>
      </c>
    </row>
    <row r="50" spans="2:8" x14ac:dyDescent="0.25">
      <c r="B50" s="137" t="s">
        <v>221</v>
      </c>
      <c r="C50" s="140">
        <v>18581.18</v>
      </c>
      <c r="D50" s="137"/>
      <c r="E50" s="140">
        <v>50000</v>
      </c>
      <c r="F50" s="140">
        <v>50000</v>
      </c>
      <c r="G50" s="141">
        <f t="shared" si="0"/>
        <v>269.08947655638661</v>
      </c>
      <c r="H50" s="142">
        <f t="shared" si="1"/>
        <v>100</v>
      </c>
    </row>
    <row r="51" spans="2:8" x14ac:dyDescent="0.25">
      <c r="B51" s="137" t="s">
        <v>117</v>
      </c>
      <c r="C51" s="143">
        <v>239.2</v>
      </c>
      <c r="D51" s="140">
        <v>20000</v>
      </c>
      <c r="E51" s="140">
        <v>34000</v>
      </c>
      <c r="F51" s="140">
        <v>17580</v>
      </c>
      <c r="G51" s="141">
        <f t="shared" si="0"/>
        <v>7349.4983277591973</v>
      </c>
      <c r="H51" s="142">
        <f t="shared" si="1"/>
        <v>51.705882352941181</v>
      </c>
    </row>
    <row r="52" spans="2:8" x14ac:dyDescent="0.25">
      <c r="B52" s="137" t="s">
        <v>69</v>
      </c>
      <c r="C52" s="140">
        <v>192234.75</v>
      </c>
      <c r="D52" s="140">
        <v>168219</v>
      </c>
      <c r="E52" s="140">
        <v>506731.25</v>
      </c>
      <c r="F52" s="140">
        <v>506731.25</v>
      </c>
      <c r="G52" s="141">
        <f t="shared" si="0"/>
        <v>263.60023356859256</v>
      </c>
      <c r="H52" s="142">
        <f t="shared" si="1"/>
        <v>100</v>
      </c>
    </row>
    <row r="53" spans="2:8" ht="26.25" x14ac:dyDescent="0.25">
      <c r="B53" s="137" t="s">
        <v>241</v>
      </c>
      <c r="C53" s="140">
        <v>37321.54</v>
      </c>
      <c r="D53" s="140">
        <v>76340</v>
      </c>
      <c r="E53" s="140">
        <v>156640</v>
      </c>
      <c r="F53" s="140">
        <v>46573.51</v>
      </c>
      <c r="G53" s="141">
        <f t="shared" si="0"/>
        <v>124.78989345027027</v>
      </c>
      <c r="H53" s="142">
        <f t="shared" si="1"/>
        <v>29.732833248212465</v>
      </c>
    </row>
    <row r="54" spans="2:8" x14ac:dyDescent="0.25">
      <c r="B54" s="137" t="s">
        <v>411</v>
      </c>
      <c r="C54" s="140">
        <v>1399.41</v>
      </c>
      <c r="D54" s="140">
        <v>10200</v>
      </c>
      <c r="E54" s="140">
        <v>10359.58</v>
      </c>
      <c r="F54" s="143">
        <v>159.58000000000001</v>
      </c>
      <c r="G54" s="141">
        <f t="shared" si="0"/>
        <v>11.403377137507951</v>
      </c>
      <c r="H54" s="142">
        <f t="shared" si="1"/>
        <v>1.5404099393990878</v>
      </c>
    </row>
    <row r="55" spans="2:8" ht="26.25" x14ac:dyDescent="0.25">
      <c r="B55" s="137" t="s">
        <v>401</v>
      </c>
      <c r="C55" s="137"/>
      <c r="D55" s="140">
        <v>5000</v>
      </c>
      <c r="E55" s="140">
        <v>6048.51</v>
      </c>
      <c r="F55" s="137"/>
      <c r="G55" s="141">
        <f t="shared" si="0"/>
        <v>0</v>
      </c>
      <c r="H55" s="142">
        <f t="shared" si="1"/>
        <v>0</v>
      </c>
    </row>
    <row r="56" spans="2:8" ht="26.25" x14ac:dyDescent="0.25">
      <c r="B56" s="137" t="s">
        <v>211</v>
      </c>
      <c r="C56" s="140">
        <v>3847.93</v>
      </c>
      <c r="D56" s="140">
        <v>45980</v>
      </c>
      <c r="E56" s="140">
        <v>83825</v>
      </c>
      <c r="F56" s="140">
        <v>27219.29</v>
      </c>
      <c r="G56" s="141">
        <f t="shared" si="0"/>
        <v>707.37487428305622</v>
      </c>
      <c r="H56" s="142">
        <f t="shared" si="1"/>
        <v>32.471565762004175</v>
      </c>
    </row>
    <row r="57" spans="2:8" x14ac:dyDescent="0.25">
      <c r="B57" s="137" t="s">
        <v>221</v>
      </c>
      <c r="C57" s="137"/>
      <c r="D57" s="137"/>
      <c r="E57" s="140">
        <v>21125</v>
      </c>
      <c r="F57" s="140">
        <v>21125</v>
      </c>
      <c r="G57" s="141">
        <f t="shared" si="0"/>
        <v>0</v>
      </c>
      <c r="H57" s="142">
        <f t="shared" si="1"/>
        <v>100</v>
      </c>
    </row>
    <row r="58" spans="2:8" x14ac:dyDescent="0.25">
      <c r="B58" s="137" t="s">
        <v>117</v>
      </c>
      <c r="C58" s="140">
        <v>3847.93</v>
      </c>
      <c r="D58" s="140">
        <v>20000</v>
      </c>
      <c r="E58" s="140">
        <v>25000</v>
      </c>
      <c r="F58" s="140">
        <v>1187.5</v>
      </c>
      <c r="G58" s="141">
        <f t="shared" si="0"/>
        <v>30.860748506339775</v>
      </c>
      <c r="H58" s="142">
        <f t="shared" si="1"/>
        <v>4.75</v>
      </c>
    </row>
    <row r="59" spans="2:8" ht="26.25" x14ac:dyDescent="0.25">
      <c r="B59" s="137" t="s">
        <v>241</v>
      </c>
      <c r="C59" s="137"/>
      <c r="D59" s="140">
        <v>25980</v>
      </c>
      <c r="E59" s="140">
        <v>37700</v>
      </c>
      <c r="F59" s="140">
        <v>4906.79</v>
      </c>
      <c r="G59" s="141">
        <f t="shared" si="0"/>
        <v>0</v>
      </c>
      <c r="H59" s="142">
        <f t="shared" si="1"/>
        <v>13.015358090185677</v>
      </c>
    </row>
    <row r="60" spans="2:8" x14ac:dyDescent="0.25">
      <c r="B60" s="137" t="s">
        <v>606</v>
      </c>
      <c r="C60" s="140">
        <v>5551264.0099999998</v>
      </c>
      <c r="D60" s="140">
        <v>9527807</v>
      </c>
      <c r="E60" s="140">
        <v>10830492.76</v>
      </c>
      <c r="F60" s="140">
        <v>9179509.5199999996</v>
      </c>
      <c r="G60" s="141">
        <f t="shared" si="0"/>
        <v>165.35890751122824</v>
      </c>
      <c r="H60" s="142">
        <f t="shared" si="1"/>
        <v>84.756157669044043</v>
      </c>
    </row>
  </sheetData>
  <mergeCells count="1">
    <mergeCell ref="B2:H2"/>
  </mergeCells>
  <pageMargins left="0.7" right="0.7" top="0.75" bottom="0.75" header="0.3" footer="0.3"/>
  <pageSetup paperSize="9" scale="6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33"/>
  <sheetViews>
    <sheetView workbookViewId="0">
      <selection activeCell="B3" sqref="B3:H33"/>
    </sheetView>
  </sheetViews>
  <sheetFormatPr defaultRowHeight="15" x14ac:dyDescent="0.25"/>
  <cols>
    <col min="2" max="2" width="37.7109375" customWidth="1"/>
    <col min="3" max="3" width="19.5703125" customWidth="1"/>
    <col min="4" max="4" width="16.7109375" customWidth="1"/>
    <col min="5" max="5" width="17.28515625" customWidth="1"/>
    <col min="6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204" t="s">
        <v>31</v>
      </c>
      <c r="C2" s="204"/>
      <c r="D2" s="204"/>
      <c r="E2" s="204"/>
      <c r="F2" s="204"/>
      <c r="G2" s="204"/>
      <c r="H2" s="204"/>
    </row>
    <row r="3" spans="2:8" ht="18.75" thickBot="1" x14ac:dyDescent="0.3">
      <c r="B3" s="2"/>
      <c r="C3" s="2"/>
      <c r="D3" s="2"/>
      <c r="E3" s="2"/>
      <c r="F3" s="3"/>
      <c r="G3" s="3"/>
      <c r="H3" s="3"/>
    </row>
    <row r="4" spans="2:8" ht="27" thickBot="1" x14ac:dyDescent="0.3">
      <c r="B4" s="152" t="s">
        <v>49</v>
      </c>
      <c r="C4" s="49" t="s">
        <v>50</v>
      </c>
      <c r="D4" s="49" t="s">
        <v>51</v>
      </c>
      <c r="E4" s="49" t="s">
        <v>52</v>
      </c>
      <c r="F4" s="49" t="s">
        <v>53</v>
      </c>
      <c r="G4" s="48" t="s">
        <v>54</v>
      </c>
      <c r="H4" s="48" t="s">
        <v>55</v>
      </c>
    </row>
    <row r="5" spans="2:8" x14ac:dyDescent="0.25">
      <c r="B5" s="51">
        <v>1</v>
      </c>
      <c r="C5" s="52">
        <v>2</v>
      </c>
      <c r="D5" s="52">
        <v>3</v>
      </c>
      <c r="E5" s="52">
        <v>4</v>
      </c>
      <c r="F5" s="52">
        <v>5</v>
      </c>
      <c r="G5" s="51">
        <v>6</v>
      </c>
      <c r="H5" s="51">
        <v>7</v>
      </c>
    </row>
    <row r="6" spans="2:8" x14ac:dyDescent="0.25">
      <c r="B6" s="144" t="s">
        <v>607</v>
      </c>
      <c r="C6" s="146">
        <v>5551264.0099999998</v>
      </c>
      <c r="D6" s="146">
        <v>9527807</v>
      </c>
      <c r="E6" s="146">
        <v>10842727.76</v>
      </c>
      <c r="F6" s="146">
        <v>9179509.5199999996</v>
      </c>
      <c r="G6" s="147">
        <f t="shared" ref="G6:G33" si="0">IFERROR(F6/C6*100,0)</f>
        <v>165.35890751122824</v>
      </c>
      <c r="H6" s="153">
        <f t="shared" ref="H6:H33" si="1">IFERROR(F6/E6*100,0)</f>
        <v>84.660518304851365</v>
      </c>
    </row>
    <row r="7" spans="2:8" ht="26.25" x14ac:dyDescent="0.25">
      <c r="B7" s="158" t="s">
        <v>608</v>
      </c>
      <c r="C7" s="159">
        <v>5551264.0099999998</v>
      </c>
      <c r="D7" s="159">
        <v>9527807</v>
      </c>
      <c r="E7" s="159">
        <v>10842727.76</v>
      </c>
      <c r="F7" s="159">
        <v>9179509.5199999996</v>
      </c>
      <c r="G7" s="160">
        <f t="shared" si="0"/>
        <v>165.35890751122824</v>
      </c>
      <c r="H7" s="154">
        <f t="shared" si="1"/>
        <v>84.660518304851365</v>
      </c>
    </row>
    <row r="8" spans="2:8" ht="26.25" x14ac:dyDescent="0.25">
      <c r="B8" s="161" t="s">
        <v>609</v>
      </c>
      <c r="C8" s="162">
        <v>5551264.0099999998</v>
      </c>
      <c r="D8" s="162">
        <v>9527807</v>
      </c>
      <c r="E8" s="162">
        <v>10842727.76</v>
      </c>
      <c r="F8" s="162">
        <v>9179509.5199999996</v>
      </c>
      <c r="G8" s="163">
        <f t="shared" si="0"/>
        <v>165.35890751122824</v>
      </c>
      <c r="H8" s="155">
        <f t="shared" si="1"/>
        <v>84.660518304851365</v>
      </c>
    </row>
    <row r="9" spans="2:8" x14ac:dyDescent="0.25">
      <c r="B9" s="144" t="s">
        <v>610</v>
      </c>
      <c r="C9" s="146">
        <v>5551264.0099999998</v>
      </c>
      <c r="D9" s="146">
        <v>9527807</v>
      </c>
      <c r="E9" s="146">
        <v>10842727.76</v>
      </c>
      <c r="F9" s="146">
        <v>9179509.5199999996</v>
      </c>
      <c r="G9" s="147">
        <f t="shared" si="0"/>
        <v>165.35890751122824</v>
      </c>
      <c r="H9" s="153">
        <f t="shared" si="1"/>
        <v>84.660518304851365</v>
      </c>
    </row>
    <row r="10" spans="2:8" x14ac:dyDescent="0.25">
      <c r="B10" s="144" t="s">
        <v>611</v>
      </c>
      <c r="C10" s="146">
        <v>5551264.0099999998</v>
      </c>
      <c r="D10" s="146">
        <v>9527807</v>
      </c>
      <c r="E10" s="146">
        <v>10842727.76</v>
      </c>
      <c r="F10" s="146">
        <v>9179509.5199999996</v>
      </c>
      <c r="G10" s="147">
        <f t="shared" si="0"/>
        <v>165.35890751122824</v>
      </c>
      <c r="H10" s="153">
        <f t="shared" si="1"/>
        <v>84.660518304851365</v>
      </c>
    </row>
    <row r="11" spans="2:8" x14ac:dyDescent="0.25">
      <c r="B11" s="164" t="s">
        <v>70</v>
      </c>
      <c r="C11" s="165">
        <v>73210.25</v>
      </c>
      <c r="D11" s="165">
        <v>166645</v>
      </c>
      <c r="E11" s="165">
        <v>166645</v>
      </c>
      <c r="F11" s="165">
        <v>160132.75</v>
      </c>
      <c r="G11" s="166">
        <f t="shared" si="0"/>
        <v>218.72995926116903</v>
      </c>
      <c r="H11" s="156">
        <f t="shared" si="1"/>
        <v>96.092141978457207</v>
      </c>
    </row>
    <row r="12" spans="2:8" x14ac:dyDescent="0.25">
      <c r="B12" s="167" t="s">
        <v>74</v>
      </c>
      <c r="C12" s="168">
        <v>73210.25</v>
      </c>
      <c r="D12" s="168">
        <v>166645</v>
      </c>
      <c r="E12" s="168">
        <v>166645</v>
      </c>
      <c r="F12" s="168">
        <v>160132.75</v>
      </c>
      <c r="G12" s="169">
        <f t="shared" si="0"/>
        <v>218.72995926116903</v>
      </c>
      <c r="H12" s="157">
        <f t="shared" si="1"/>
        <v>96.092141978457207</v>
      </c>
    </row>
    <row r="13" spans="2:8" ht="26.25" x14ac:dyDescent="0.25">
      <c r="B13" s="164" t="s">
        <v>90</v>
      </c>
      <c r="C13" s="165">
        <v>192234.75</v>
      </c>
      <c r="D13" s="165">
        <v>168219</v>
      </c>
      <c r="E13" s="165">
        <v>500219</v>
      </c>
      <c r="F13" s="165">
        <v>506731.25</v>
      </c>
      <c r="G13" s="166">
        <f t="shared" si="0"/>
        <v>263.60023356859256</v>
      </c>
      <c r="H13" s="156">
        <f t="shared" si="1"/>
        <v>101.30187977665783</v>
      </c>
    </row>
    <row r="14" spans="2:8" ht="26.25" x14ac:dyDescent="0.25">
      <c r="B14" s="167" t="s">
        <v>94</v>
      </c>
      <c r="C14" s="168">
        <v>192234.75</v>
      </c>
      <c r="D14" s="168">
        <v>168219</v>
      </c>
      <c r="E14" s="168">
        <v>500219</v>
      </c>
      <c r="F14" s="168">
        <v>506731.25</v>
      </c>
      <c r="G14" s="169">
        <f t="shared" si="0"/>
        <v>263.60023356859256</v>
      </c>
      <c r="H14" s="157">
        <f t="shared" si="1"/>
        <v>101.30187977665783</v>
      </c>
    </row>
    <row r="15" spans="2:8" x14ac:dyDescent="0.25">
      <c r="B15" s="164" t="s">
        <v>70</v>
      </c>
      <c r="C15" s="165">
        <v>4978587.53</v>
      </c>
      <c r="D15" s="165">
        <v>8344588</v>
      </c>
      <c r="E15" s="165">
        <v>9202588</v>
      </c>
      <c r="F15" s="165">
        <v>8224214.5300000003</v>
      </c>
      <c r="G15" s="166">
        <f t="shared" si="0"/>
        <v>165.19172316329647</v>
      </c>
      <c r="H15" s="156">
        <f t="shared" si="1"/>
        <v>89.368496449042382</v>
      </c>
    </row>
    <row r="16" spans="2:8" x14ac:dyDescent="0.25">
      <c r="B16" s="167" t="s">
        <v>122</v>
      </c>
      <c r="C16" s="168">
        <v>4316163.28</v>
      </c>
      <c r="D16" s="168">
        <v>6786930</v>
      </c>
      <c r="E16" s="168">
        <v>7614930</v>
      </c>
      <c r="F16" s="168">
        <v>7013378.4299999997</v>
      </c>
      <c r="G16" s="169">
        <f t="shared" si="0"/>
        <v>162.4910360203055</v>
      </c>
      <c r="H16" s="157">
        <f t="shared" si="1"/>
        <v>92.100366385508465</v>
      </c>
    </row>
    <row r="17" spans="2:8" x14ac:dyDescent="0.25">
      <c r="B17" s="167" t="s">
        <v>74</v>
      </c>
      <c r="C17" s="168">
        <v>653984</v>
      </c>
      <c r="D17" s="168">
        <v>1521140</v>
      </c>
      <c r="E17" s="168">
        <v>1551140</v>
      </c>
      <c r="F17" s="168">
        <v>1204005.54</v>
      </c>
      <c r="G17" s="169">
        <f t="shared" si="0"/>
        <v>184.10321047609727</v>
      </c>
      <c r="H17" s="157">
        <f t="shared" si="1"/>
        <v>77.620688010108694</v>
      </c>
    </row>
    <row r="18" spans="2:8" x14ac:dyDescent="0.25">
      <c r="B18" s="167" t="s">
        <v>195</v>
      </c>
      <c r="C18" s="168">
        <v>8440.25</v>
      </c>
      <c r="D18" s="168">
        <v>33200</v>
      </c>
      <c r="E18" s="168">
        <v>33200</v>
      </c>
      <c r="F18" s="168">
        <v>6830.56</v>
      </c>
      <c r="G18" s="169">
        <f t="shared" si="0"/>
        <v>80.928408518705027</v>
      </c>
      <c r="H18" s="157">
        <f t="shared" si="1"/>
        <v>20.573975903614457</v>
      </c>
    </row>
    <row r="19" spans="2:8" ht="39" x14ac:dyDescent="0.25">
      <c r="B19" s="167" t="s">
        <v>201</v>
      </c>
      <c r="C19" s="167"/>
      <c r="D19" s="168">
        <v>1990</v>
      </c>
      <c r="E19" s="168">
        <v>1990</v>
      </c>
      <c r="F19" s="167"/>
      <c r="G19" s="169">
        <f t="shared" si="0"/>
        <v>0</v>
      </c>
      <c r="H19" s="157">
        <f t="shared" si="1"/>
        <v>0</v>
      </c>
    </row>
    <row r="20" spans="2:8" x14ac:dyDescent="0.25">
      <c r="B20" s="167" t="s">
        <v>353</v>
      </c>
      <c r="C20" s="167"/>
      <c r="D20" s="168">
        <v>1328</v>
      </c>
      <c r="E20" s="168">
        <v>1328</v>
      </c>
      <c r="F20" s="167"/>
      <c r="G20" s="170">
        <f t="shared" si="0"/>
        <v>0</v>
      </c>
      <c r="H20" s="157">
        <f t="shared" si="1"/>
        <v>0</v>
      </c>
    </row>
    <row r="21" spans="2:8" ht="26.25" x14ac:dyDescent="0.25">
      <c r="B21" s="164" t="s">
        <v>90</v>
      </c>
      <c r="C21" s="165">
        <v>37321.54</v>
      </c>
      <c r="D21" s="165">
        <v>114301</v>
      </c>
      <c r="E21" s="165">
        <v>114301</v>
      </c>
      <c r="F21" s="165">
        <v>51480.3</v>
      </c>
      <c r="G21" s="166">
        <f t="shared" si="0"/>
        <v>137.93723410127234</v>
      </c>
      <c r="H21" s="156">
        <f t="shared" si="1"/>
        <v>45.039238501850384</v>
      </c>
    </row>
    <row r="22" spans="2:8" ht="26.25" x14ac:dyDescent="0.25">
      <c r="B22" s="167" t="s">
        <v>227</v>
      </c>
      <c r="C22" s="167"/>
      <c r="D22" s="168">
        <v>11981</v>
      </c>
      <c r="E22" s="168">
        <v>11981</v>
      </c>
      <c r="F22" s="167"/>
      <c r="G22" s="169">
        <f t="shared" si="0"/>
        <v>0</v>
      </c>
      <c r="H22" s="157">
        <f t="shared" si="1"/>
        <v>0</v>
      </c>
    </row>
    <row r="23" spans="2:8" ht="26.25" x14ac:dyDescent="0.25">
      <c r="B23" s="167" t="s">
        <v>94</v>
      </c>
      <c r="C23" s="168">
        <v>37321.54</v>
      </c>
      <c r="D23" s="168">
        <v>76340</v>
      </c>
      <c r="E23" s="168">
        <v>76340</v>
      </c>
      <c r="F23" s="168">
        <v>46573.51</v>
      </c>
      <c r="G23" s="169">
        <f t="shared" si="0"/>
        <v>124.78989345027027</v>
      </c>
      <c r="H23" s="157">
        <f t="shared" si="1"/>
        <v>61.008003667801944</v>
      </c>
    </row>
    <row r="24" spans="2:8" ht="26.25" x14ac:dyDescent="0.25">
      <c r="B24" s="167" t="s">
        <v>211</v>
      </c>
      <c r="C24" s="167"/>
      <c r="D24" s="168">
        <v>25980</v>
      </c>
      <c r="E24" s="168">
        <v>25980</v>
      </c>
      <c r="F24" s="168">
        <v>4906.79</v>
      </c>
      <c r="G24" s="169">
        <f t="shared" si="0"/>
        <v>0</v>
      </c>
      <c r="H24" s="157">
        <f t="shared" si="1"/>
        <v>18.88679753656659</v>
      </c>
    </row>
    <row r="25" spans="2:8" x14ac:dyDescent="0.25">
      <c r="B25" s="164" t="s">
        <v>70</v>
      </c>
      <c r="C25" s="165">
        <v>245592.22</v>
      </c>
      <c r="D25" s="165">
        <v>678854</v>
      </c>
      <c r="E25" s="165">
        <v>733566.67</v>
      </c>
      <c r="F25" s="165">
        <v>146898.60999999999</v>
      </c>
      <c r="G25" s="166">
        <f t="shared" si="0"/>
        <v>59.814032382621882</v>
      </c>
      <c r="H25" s="156">
        <f t="shared" si="1"/>
        <v>20.025256872698424</v>
      </c>
    </row>
    <row r="26" spans="2:8" x14ac:dyDescent="0.25">
      <c r="B26" s="167" t="s">
        <v>122</v>
      </c>
      <c r="C26" s="168">
        <v>86227.86</v>
      </c>
      <c r="D26" s="168">
        <v>344405</v>
      </c>
      <c r="E26" s="168">
        <v>344405</v>
      </c>
      <c r="F26" s="168">
        <v>26221.16</v>
      </c>
      <c r="G26" s="169">
        <f t="shared" si="0"/>
        <v>30.409150824339143</v>
      </c>
      <c r="H26" s="157">
        <f t="shared" si="1"/>
        <v>7.6134667034450727</v>
      </c>
    </row>
    <row r="27" spans="2:8" x14ac:dyDescent="0.25">
      <c r="B27" s="167" t="s">
        <v>74</v>
      </c>
      <c r="C27" s="168">
        <v>158241.98000000001</v>
      </c>
      <c r="D27" s="168">
        <v>286849</v>
      </c>
      <c r="E27" s="168">
        <v>316561.67</v>
      </c>
      <c r="F27" s="168">
        <v>83510.070000000007</v>
      </c>
      <c r="G27" s="169">
        <f t="shared" si="0"/>
        <v>52.773650835258756</v>
      </c>
      <c r="H27" s="157">
        <f t="shared" si="1"/>
        <v>26.380347942945843</v>
      </c>
    </row>
    <row r="28" spans="2:8" x14ac:dyDescent="0.25">
      <c r="B28" s="167" t="s">
        <v>195</v>
      </c>
      <c r="C28" s="168">
        <v>1122.3800000000001</v>
      </c>
      <c r="D28" s="168">
        <v>20000</v>
      </c>
      <c r="E28" s="168">
        <v>20000</v>
      </c>
      <c r="F28" s="171">
        <v>4.9400000000000004</v>
      </c>
      <c r="G28" s="169">
        <f t="shared" si="0"/>
        <v>0.44013613927546813</v>
      </c>
      <c r="H28" s="157">
        <f t="shared" si="1"/>
        <v>2.4700000000000003E-2</v>
      </c>
    </row>
    <row r="29" spans="2:8" ht="39" x14ac:dyDescent="0.25">
      <c r="B29" s="167" t="s">
        <v>201</v>
      </c>
      <c r="C29" s="167"/>
      <c r="D29" s="168">
        <v>27600</v>
      </c>
      <c r="E29" s="168">
        <v>52600</v>
      </c>
      <c r="F29" s="168">
        <v>37162.44</v>
      </c>
      <c r="G29" s="169">
        <f t="shared" si="0"/>
        <v>0</v>
      </c>
      <c r="H29" s="157">
        <f t="shared" si="1"/>
        <v>70.651026615969585</v>
      </c>
    </row>
    <row r="30" spans="2:8" ht="26.25" x14ac:dyDescent="0.25">
      <c r="B30" s="164" t="s">
        <v>90</v>
      </c>
      <c r="C30" s="165">
        <v>24317.72</v>
      </c>
      <c r="D30" s="165">
        <v>55200</v>
      </c>
      <c r="E30" s="165">
        <v>125408.09</v>
      </c>
      <c r="F30" s="165">
        <v>90052.08</v>
      </c>
      <c r="G30" s="166">
        <f t="shared" si="0"/>
        <v>370.31465120907711</v>
      </c>
      <c r="H30" s="156">
        <f t="shared" si="1"/>
        <v>71.80723348868483</v>
      </c>
    </row>
    <row r="31" spans="2:8" ht="26.25" x14ac:dyDescent="0.25">
      <c r="B31" s="167" t="s">
        <v>227</v>
      </c>
      <c r="C31" s="171">
        <v>250</v>
      </c>
      <c r="D31" s="167"/>
      <c r="E31" s="167"/>
      <c r="F31" s="167"/>
      <c r="G31" s="172">
        <f t="shared" si="0"/>
        <v>0</v>
      </c>
      <c r="H31" s="157">
        <f t="shared" si="1"/>
        <v>0</v>
      </c>
    </row>
    <row r="32" spans="2:8" ht="26.25" x14ac:dyDescent="0.25">
      <c r="B32" s="167" t="s">
        <v>94</v>
      </c>
      <c r="C32" s="168">
        <v>20219.79</v>
      </c>
      <c r="D32" s="168">
        <v>35200</v>
      </c>
      <c r="E32" s="168">
        <v>100408.09</v>
      </c>
      <c r="F32" s="168">
        <v>67739.58</v>
      </c>
      <c r="G32" s="169">
        <f t="shared" si="0"/>
        <v>335.01623904105833</v>
      </c>
      <c r="H32" s="157">
        <f t="shared" si="1"/>
        <v>67.464265080632444</v>
      </c>
    </row>
    <row r="33" spans="2:8" ht="26.25" x14ac:dyDescent="0.25">
      <c r="B33" s="167" t="s">
        <v>211</v>
      </c>
      <c r="C33" s="168">
        <v>3847.93</v>
      </c>
      <c r="D33" s="168">
        <v>20000</v>
      </c>
      <c r="E33" s="168">
        <v>25000</v>
      </c>
      <c r="F33" s="168">
        <v>22312.5</v>
      </c>
      <c r="G33" s="169">
        <f t="shared" si="0"/>
        <v>579.85722193491051</v>
      </c>
      <c r="H33" s="157">
        <f t="shared" si="1"/>
        <v>89.25</v>
      </c>
    </row>
  </sheetData>
  <mergeCells count="1">
    <mergeCell ref="B2:H2"/>
  </mergeCells>
  <pageMargins left="0.7" right="0.7" top="0.75" bottom="0.75" header="0.3" footer="0.3"/>
  <pageSetup paperSize="9" scale="6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6"/>
  <sheetViews>
    <sheetView workbookViewId="0">
      <selection activeCell="G5" sqref="G5:J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8" customHeight="1" x14ac:dyDescent="0.25">
      <c r="B2" s="204" t="s">
        <v>47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</row>
    <row r="3" spans="2:12" ht="15.75" customHeight="1" x14ac:dyDescent="0.25">
      <c r="B3" s="204" t="s">
        <v>23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</row>
    <row r="4" spans="2:12" ht="18" x14ac:dyDescent="0.25"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2:12" ht="25.5" customHeight="1" x14ac:dyDescent="0.25">
      <c r="B5" s="205" t="s">
        <v>2</v>
      </c>
      <c r="C5" s="206"/>
      <c r="D5" s="206"/>
      <c r="E5" s="206"/>
      <c r="F5" s="207"/>
      <c r="G5" s="34" t="s">
        <v>50</v>
      </c>
      <c r="H5" s="33" t="s">
        <v>51</v>
      </c>
      <c r="I5" s="34" t="s">
        <v>52</v>
      </c>
      <c r="J5" s="34" t="s">
        <v>53</v>
      </c>
      <c r="K5" s="34" t="s">
        <v>10</v>
      </c>
      <c r="L5" s="34" t="s">
        <v>32</v>
      </c>
    </row>
    <row r="6" spans="2:12" x14ac:dyDescent="0.25">
      <c r="B6" s="205">
        <v>1</v>
      </c>
      <c r="C6" s="206"/>
      <c r="D6" s="206"/>
      <c r="E6" s="206"/>
      <c r="F6" s="207"/>
      <c r="G6" s="34">
        <v>2</v>
      </c>
      <c r="H6" s="34">
        <v>3</v>
      </c>
      <c r="I6" s="34">
        <v>4</v>
      </c>
      <c r="J6" s="34">
        <v>5</v>
      </c>
      <c r="K6" s="34" t="s">
        <v>12</v>
      </c>
      <c r="L6" s="34" t="s">
        <v>13</v>
      </c>
    </row>
    <row r="7" spans="2:12" ht="25.5" x14ac:dyDescent="0.25">
      <c r="B7" s="6">
        <v>8</v>
      </c>
      <c r="C7" s="6"/>
      <c r="D7" s="6"/>
      <c r="E7" s="6"/>
      <c r="F7" s="6" t="s">
        <v>3</v>
      </c>
      <c r="G7" s="4">
        <v>0</v>
      </c>
      <c r="H7" s="4">
        <v>0</v>
      </c>
      <c r="I7" s="4">
        <v>0</v>
      </c>
      <c r="J7" s="24">
        <v>0</v>
      </c>
      <c r="K7" s="24">
        <v>0</v>
      </c>
      <c r="L7" s="24">
        <v>0</v>
      </c>
    </row>
    <row r="8" spans="2:12" x14ac:dyDescent="0.25">
      <c r="B8" s="6"/>
      <c r="C8" s="10">
        <v>84</v>
      </c>
      <c r="D8" s="10"/>
      <c r="E8" s="10"/>
      <c r="F8" s="10" t="s">
        <v>7</v>
      </c>
      <c r="G8" s="4"/>
      <c r="H8" s="4"/>
      <c r="I8" s="4"/>
      <c r="J8" s="24"/>
      <c r="K8" s="24"/>
      <c r="L8" s="24"/>
    </row>
    <row r="9" spans="2:12" ht="51" x14ac:dyDescent="0.25">
      <c r="B9" s="7"/>
      <c r="C9" s="7"/>
      <c r="D9" s="7">
        <v>841</v>
      </c>
      <c r="E9" s="7"/>
      <c r="F9" s="25" t="s">
        <v>24</v>
      </c>
      <c r="G9" s="4"/>
      <c r="H9" s="4"/>
      <c r="I9" s="4"/>
      <c r="J9" s="24"/>
      <c r="K9" s="24"/>
      <c r="L9" s="24"/>
    </row>
    <row r="10" spans="2:12" ht="25.5" x14ac:dyDescent="0.25">
      <c r="B10" s="7"/>
      <c r="C10" s="7"/>
      <c r="D10" s="7"/>
      <c r="E10" s="7">
        <v>8413</v>
      </c>
      <c r="F10" s="25" t="s">
        <v>25</v>
      </c>
      <c r="G10" s="4"/>
      <c r="H10" s="4"/>
      <c r="I10" s="4"/>
      <c r="J10" s="24"/>
      <c r="K10" s="24"/>
      <c r="L10" s="24"/>
    </row>
    <row r="11" spans="2:12" x14ac:dyDescent="0.25">
      <c r="B11" s="7"/>
      <c r="C11" s="7"/>
      <c r="D11" s="7"/>
      <c r="E11" s="8" t="s">
        <v>14</v>
      </c>
      <c r="F11" s="12"/>
      <c r="G11" s="4"/>
      <c r="H11" s="4"/>
      <c r="I11" s="4"/>
      <c r="J11" s="24"/>
      <c r="K11" s="24"/>
      <c r="L11" s="24"/>
    </row>
    <row r="12" spans="2:12" ht="25.5" x14ac:dyDescent="0.25">
      <c r="B12" s="9">
        <v>5</v>
      </c>
      <c r="C12" s="9"/>
      <c r="D12" s="9"/>
      <c r="E12" s="9"/>
      <c r="F12" s="19" t="s">
        <v>4</v>
      </c>
      <c r="G12" s="4">
        <v>0</v>
      </c>
      <c r="H12" s="4">
        <v>0</v>
      </c>
      <c r="I12" s="4">
        <v>0</v>
      </c>
      <c r="J12" s="24">
        <v>0</v>
      </c>
      <c r="K12" s="24">
        <v>0</v>
      </c>
      <c r="L12" s="24">
        <v>0</v>
      </c>
    </row>
    <row r="13" spans="2:12" ht="25.5" x14ac:dyDescent="0.25">
      <c r="B13" s="10"/>
      <c r="C13" s="10">
        <v>54</v>
      </c>
      <c r="D13" s="10"/>
      <c r="E13" s="10"/>
      <c r="F13" s="20" t="s">
        <v>8</v>
      </c>
      <c r="G13" s="4"/>
      <c r="H13" s="4"/>
      <c r="I13" s="5"/>
      <c r="J13" s="24"/>
      <c r="K13" s="24"/>
      <c r="L13" s="24"/>
    </row>
    <row r="14" spans="2:12" ht="63.75" x14ac:dyDescent="0.25">
      <c r="B14" s="10"/>
      <c r="C14" s="10"/>
      <c r="D14" s="10">
        <v>541</v>
      </c>
      <c r="E14" s="25"/>
      <c r="F14" s="25" t="s">
        <v>26</v>
      </c>
      <c r="G14" s="4"/>
      <c r="H14" s="4"/>
      <c r="I14" s="5"/>
      <c r="J14" s="24"/>
      <c r="K14" s="24"/>
      <c r="L14" s="24"/>
    </row>
    <row r="15" spans="2:12" ht="38.25" x14ac:dyDescent="0.25">
      <c r="B15" s="10"/>
      <c r="C15" s="10"/>
      <c r="D15" s="10"/>
      <c r="E15" s="25">
        <v>5413</v>
      </c>
      <c r="F15" s="25" t="s">
        <v>27</v>
      </c>
      <c r="G15" s="4"/>
      <c r="H15" s="4"/>
      <c r="I15" s="5"/>
      <c r="J15" s="24"/>
      <c r="K15" s="24"/>
      <c r="L15" s="24"/>
    </row>
    <row r="16" spans="2:12" x14ac:dyDescent="0.25">
      <c r="B16" s="11" t="s">
        <v>9</v>
      </c>
      <c r="C16" s="9"/>
      <c r="D16" s="9"/>
      <c r="E16" s="9"/>
      <c r="F16" s="19" t="s">
        <v>14</v>
      </c>
      <c r="G16" s="4"/>
      <c r="H16" s="4"/>
      <c r="I16" s="4"/>
      <c r="J16" s="24"/>
      <c r="K16" s="24"/>
      <c r="L16" s="24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4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6"/>
  <sheetViews>
    <sheetView workbookViewId="0">
      <selection activeCell="K19" sqref="K19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204" t="s">
        <v>28</v>
      </c>
      <c r="C2" s="204"/>
      <c r="D2" s="204"/>
      <c r="E2" s="204"/>
      <c r="F2" s="204"/>
      <c r="G2" s="204"/>
      <c r="H2" s="204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33" t="s">
        <v>2</v>
      </c>
      <c r="C4" s="33" t="s">
        <v>50</v>
      </c>
      <c r="D4" s="33" t="s">
        <v>51</v>
      </c>
      <c r="E4" s="33" t="s">
        <v>52</v>
      </c>
      <c r="F4" s="33" t="s">
        <v>53</v>
      </c>
      <c r="G4" s="33" t="s">
        <v>10</v>
      </c>
      <c r="H4" s="33" t="s">
        <v>32</v>
      </c>
    </row>
    <row r="5" spans="2:8" x14ac:dyDescent="0.25">
      <c r="B5" s="33">
        <v>1</v>
      </c>
      <c r="C5" s="33">
        <v>2</v>
      </c>
      <c r="D5" s="33">
        <v>3</v>
      </c>
      <c r="E5" s="33">
        <v>4</v>
      </c>
      <c r="F5" s="33">
        <v>5</v>
      </c>
      <c r="G5" s="33" t="s">
        <v>12</v>
      </c>
      <c r="H5" s="33" t="s">
        <v>13</v>
      </c>
    </row>
    <row r="6" spans="2:8" x14ac:dyDescent="0.25">
      <c r="B6" s="6" t="s">
        <v>29</v>
      </c>
      <c r="C6" s="4">
        <v>0</v>
      </c>
      <c r="D6" s="4">
        <v>0</v>
      </c>
      <c r="E6" s="5">
        <v>0</v>
      </c>
      <c r="F6" s="24">
        <v>0</v>
      </c>
      <c r="G6" s="24">
        <v>0</v>
      </c>
      <c r="H6" s="24">
        <v>0</v>
      </c>
    </row>
    <row r="7" spans="2:8" x14ac:dyDescent="0.25">
      <c r="B7" s="6" t="s">
        <v>21</v>
      </c>
      <c r="C7" s="4"/>
      <c r="D7" s="4"/>
      <c r="E7" s="4"/>
      <c r="F7" s="24"/>
      <c r="G7" s="24"/>
      <c r="H7" s="24"/>
    </row>
    <row r="8" spans="2:8" x14ac:dyDescent="0.25">
      <c r="B8" s="28" t="s">
        <v>20</v>
      </c>
      <c r="C8" s="4"/>
      <c r="D8" s="4"/>
      <c r="E8" s="4"/>
      <c r="F8" s="24"/>
      <c r="G8" s="24"/>
      <c r="H8" s="24"/>
    </row>
    <row r="9" spans="2:8" x14ac:dyDescent="0.25">
      <c r="B9" s="27" t="s">
        <v>19</v>
      </c>
      <c r="C9" s="4"/>
      <c r="D9" s="4"/>
      <c r="E9" s="4"/>
      <c r="F9" s="24"/>
      <c r="G9" s="24"/>
      <c r="H9" s="24"/>
    </row>
    <row r="10" spans="2:8" x14ac:dyDescent="0.25">
      <c r="B10" s="27" t="s">
        <v>14</v>
      </c>
      <c r="C10" s="4"/>
      <c r="D10" s="4"/>
      <c r="E10" s="4"/>
      <c r="F10" s="24"/>
      <c r="G10" s="24"/>
      <c r="H10" s="24"/>
    </row>
    <row r="11" spans="2:8" x14ac:dyDescent="0.25">
      <c r="B11" s="6" t="s">
        <v>18</v>
      </c>
      <c r="C11" s="4">
        <v>0</v>
      </c>
      <c r="D11" s="4">
        <v>0</v>
      </c>
      <c r="E11" s="5">
        <v>0</v>
      </c>
      <c r="F11" s="24">
        <v>0</v>
      </c>
      <c r="G11" s="24">
        <v>0</v>
      </c>
      <c r="H11" s="24">
        <v>0</v>
      </c>
    </row>
    <row r="12" spans="2:8" x14ac:dyDescent="0.25">
      <c r="B12" s="26" t="s">
        <v>17</v>
      </c>
      <c r="C12" s="4"/>
      <c r="D12" s="4"/>
      <c r="E12" s="5"/>
      <c r="F12" s="24"/>
      <c r="G12" s="24"/>
      <c r="H12" s="24"/>
    </row>
    <row r="13" spans="2:8" x14ac:dyDescent="0.25">
      <c r="B13" s="6" t="s">
        <v>16</v>
      </c>
      <c r="C13" s="4"/>
      <c r="D13" s="4"/>
      <c r="E13" s="5"/>
      <c r="F13" s="24"/>
      <c r="G13" s="24"/>
      <c r="H13" s="24"/>
    </row>
    <row r="14" spans="2:8" x14ac:dyDescent="0.25">
      <c r="B14" s="26" t="s">
        <v>15</v>
      </c>
      <c r="C14" s="4"/>
      <c r="D14" s="4"/>
      <c r="E14" s="5"/>
      <c r="F14" s="24"/>
      <c r="G14" s="24"/>
      <c r="H14" s="24"/>
    </row>
    <row r="15" spans="2:8" x14ac:dyDescent="0.25">
      <c r="B15" s="10" t="s">
        <v>9</v>
      </c>
      <c r="C15" s="4"/>
      <c r="D15" s="4"/>
      <c r="E15" s="5"/>
      <c r="F15" s="24"/>
      <c r="G15" s="24"/>
      <c r="H15" s="24"/>
    </row>
    <row r="16" spans="2:8" x14ac:dyDescent="0.25">
      <c r="B16" s="26"/>
      <c r="C16" s="4"/>
      <c r="D16" s="4"/>
      <c r="E16" s="5"/>
      <c r="F16" s="24"/>
      <c r="G16" s="24"/>
      <c r="H16" s="24"/>
    </row>
    <row r="17" spans="2:8" ht="15.75" customHeight="1" x14ac:dyDescent="0.25">
      <c r="B17" s="6" t="s">
        <v>30</v>
      </c>
      <c r="C17" s="4">
        <v>0</v>
      </c>
      <c r="D17" s="4">
        <v>0</v>
      </c>
      <c r="E17" s="5">
        <v>0</v>
      </c>
      <c r="F17" s="24">
        <v>0</v>
      </c>
      <c r="G17" s="24">
        <v>0</v>
      </c>
      <c r="H17" s="24">
        <v>0</v>
      </c>
    </row>
    <row r="18" spans="2:8" ht="15.75" customHeight="1" x14ac:dyDescent="0.25">
      <c r="B18" s="6" t="s">
        <v>21</v>
      </c>
      <c r="C18" s="4"/>
      <c r="D18" s="4"/>
      <c r="E18" s="4"/>
      <c r="F18" s="24"/>
      <c r="G18" s="24"/>
      <c r="H18" s="24"/>
    </row>
    <row r="19" spans="2:8" x14ac:dyDescent="0.25">
      <c r="B19" s="28" t="s">
        <v>20</v>
      </c>
      <c r="C19" s="4"/>
      <c r="D19" s="4"/>
      <c r="E19" s="4"/>
      <c r="F19" s="24"/>
      <c r="G19" s="24"/>
      <c r="H19" s="24"/>
    </row>
    <row r="20" spans="2:8" x14ac:dyDescent="0.25">
      <c r="B20" s="27" t="s">
        <v>19</v>
      </c>
      <c r="C20" s="4"/>
      <c r="D20" s="4"/>
      <c r="E20" s="4"/>
      <c r="F20" s="24"/>
      <c r="G20" s="24"/>
      <c r="H20" s="24"/>
    </row>
    <row r="21" spans="2:8" x14ac:dyDescent="0.25">
      <c r="B21" s="27" t="s">
        <v>14</v>
      </c>
      <c r="C21" s="4"/>
      <c r="D21" s="4"/>
      <c r="E21" s="4"/>
      <c r="F21" s="24"/>
      <c r="G21" s="24"/>
      <c r="H21" s="24"/>
    </row>
    <row r="22" spans="2:8" x14ac:dyDescent="0.25">
      <c r="B22" s="6" t="s">
        <v>18</v>
      </c>
      <c r="C22" s="4">
        <v>0</v>
      </c>
      <c r="D22" s="4">
        <v>0</v>
      </c>
      <c r="E22" s="5">
        <v>0</v>
      </c>
      <c r="F22" s="24">
        <v>0</v>
      </c>
      <c r="G22" s="24">
        <v>0</v>
      </c>
      <c r="H22" s="24">
        <v>0</v>
      </c>
    </row>
    <row r="23" spans="2:8" x14ac:dyDescent="0.25">
      <c r="B23" s="26" t="s">
        <v>17</v>
      </c>
      <c r="C23" s="4"/>
      <c r="D23" s="4"/>
      <c r="E23" s="5"/>
      <c r="F23" s="24"/>
      <c r="G23" s="24"/>
      <c r="H23" s="24"/>
    </row>
    <row r="24" spans="2:8" x14ac:dyDescent="0.25">
      <c r="B24" s="6" t="s">
        <v>16</v>
      </c>
      <c r="C24" s="4"/>
      <c r="D24" s="4"/>
      <c r="E24" s="5"/>
      <c r="F24" s="24"/>
      <c r="G24" s="24"/>
      <c r="H24" s="24"/>
    </row>
    <row r="25" spans="2:8" x14ac:dyDescent="0.25">
      <c r="B25" s="26" t="s">
        <v>15</v>
      </c>
      <c r="C25" s="4"/>
      <c r="D25" s="4"/>
      <c r="E25" s="5"/>
      <c r="F25" s="24"/>
      <c r="G25" s="24"/>
      <c r="H25" s="24"/>
    </row>
    <row r="26" spans="2:8" x14ac:dyDescent="0.25">
      <c r="B26" s="10" t="s">
        <v>9</v>
      </c>
      <c r="C26" s="4"/>
      <c r="D26" s="4"/>
      <c r="E26" s="5"/>
      <c r="F26" s="24"/>
      <c r="G26" s="24"/>
      <c r="H26" s="24"/>
    </row>
  </sheetData>
  <mergeCells count="1">
    <mergeCell ref="B2:H2"/>
  </mergeCells>
  <pageMargins left="0.7" right="0.7" top="0.75" bottom="0.75" header="0.3" footer="0.3"/>
  <pageSetup paperSize="9" scale="4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237"/>
  <sheetViews>
    <sheetView workbookViewId="0">
      <selection activeCell="G5" sqref="G5"/>
    </sheetView>
  </sheetViews>
  <sheetFormatPr defaultRowHeight="15" x14ac:dyDescent="0.25"/>
  <cols>
    <col min="1" max="1" width="70.85546875" customWidth="1"/>
    <col min="2" max="2" width="17" customWidth="1"/>
    <col min="3" max="3" width="16.85546875" customWidth="1"/>
    <col min="4" max="4" width="19.85546875" customWidth="1"/>
    <col min="5" max="5" width="17.42578125" customWidth="1"/>
    <col min="6" max="6" width="12" customWidth="1"/>
    <col min="7" max="7" width="14.140625" customWidth="1"/>
    <col min="8" max="8" width="25.28515625" customWidth="1"/>
    <col min="9" max="9" width="15.7109375" customWidth="1"/>
  </cols>
  <sheetData>
    <row r="1" spans="1:7" s="47" customFormat="1" ht="15" customHeight="1" x14ac:dyDescent="0.15">
      <c r="A1" s="208" t="s">
        <v>5</v>
      </c>
      <c r="B1" s="208"/>
      <c r="C1" s="208"/>
      <c r="D1" s="208"/>
      <c r="E1" s="208"/>
      <c r="F1" s="208"/>
      <c r="G1" s="208"/>
    </row>
    <row r="2" spans="1:7" s="47" customFormat="1" ht="15" customHeight="1" x14ac:dyDescent="0.15">
      <c r="A2" s="209" t="s">
        <v>48</v>
      </c>
      <c r="B2" s="209"/>
      <c r="C2" s="209"/>
      <c r="D2" s="209"/>
      <c r="E2" s="209"/>
      <c r="F2" s="209"/>
      <c r="G2" s="209"/>
    </row>
    <row r="3" spans="1:7" s="50" customFormat="1" ht="35.25" customHeight="1" x14ac:dyDescent="0.2">
      <c r="A3" s="48" t="s">
        <v>49</v>
      </c>
      <c r="B3" s="49" t="s">
        <v>50</v>
      </c>
      <c r="C3" s="49" t="s">
        <v>51</v>
      </c>
      <c r="D3" s="49" t="s">
        <v>52</v>
      </c>
      <c r="E3" s="49" t="s">
        <v>53</v>
      </c>
      <c r="F3" s="48" t="s">
        <v>54</v>
      </c>
      <c r="G3" s="48" t="s">
        <v>55</v>
      </c>
    </row>
    <row r="4" spans="1:7" s="50" customFormat="1" ht="15" customHeight="1" x14ac:dyDescent="0.2">
      <c r="A4" s="51">
        <v>1</v>
      </c>
      <c r="B4" s="52">
        <v>2</v>
      </c>
      <c r="C4" s="52">
        <v>3</v>
      </c>
      <c r="D4" s="52">
        <v>4</v>
      </c>
      <c r="E4" s="52">
        <v>5</v>
      </c>
      <c r="F4" s="51">
        <v>6</v>
      </c>
      <c r="G4" s="51">
        <v>7</v>
      </c>
    </row>
    <row r="5" spans="1:7" s="55" customFormat="1" ht="15" customHeight="1" x14ac:dyDescent="0.2">
      <c r="A5" s="53" t="s">
        <v>56</v>
      </c>
      <c r="B5" s="54" t="s">
        <v>57</v>
      </c>
      <c r="C5" s="54" t="s">
        <v>58</v>
      </c>
      <c r="D5" s="54" t="s">
        <v>59</v>
      </c>
      <c r="E5" s="54" t="s">
        <v>60</v>
      </c>
      <c r="F5" s="54">
        <f>IFERROR(E5/B5*100,0)</f>
        <v>165.35890751122824</v>
      </c>
      <c r="G5" s="54">
        <f>IFERROR(E5/D5*100,0)</f>
        <v>84.756157669044043</v>
      </c>
    </row>
    <row r="6" spans="1:7" s="58" customFormat="1" ht="15" customHeight="1" x14ac:dyDescent="0.2">
      <c r="A6" s="56" t="s">
        <v>61</v>
      </c>
      <c r="B6" s="57" t="s">
        <v>57</v>
      </c>
      <c r="C6" s="57" t="s">
        <v>58</v>
      </c>
      <c r="D6" s="57" t="s">
        <v>59</v>
      </c>
      <c r="E6" s="57" t="s">
        <v>60</v>
      </c>
      <c r="F6" s="57">
        <f t="shared" ref="F6:F69" si="0">IFERROR(E6/B6*100,0)</f>
        <v>165.35890751122824</v>
      </c>
      <c r="G6" s="57">
        <f t="shared" ref="G6:G69" si="1">IFERROR(E6/D6*100,0)</f>
        <v>84.756157669044043</v>
      </c>
    </row>
    <row r="7" spans="1:7" s="61" customFormat="1" ht="15" customHeight="1" x14ac:dyDescent="0.2">
      <c r="A7" s="59" t="s">
        <v>62</v>
      </c>
      <c r="B7" s="60" t="s">
        <v>57</v>
      </c>
      <c r="C7" s="60" t="s">
        <v>58</v>
      </c>
      <c r="D7" s="60" t="s">
        <v>59</v>
      </c>
      <c r="E7" s="60" t="s">
        <v>60</v>
      </c>
      <c r="F7" s="60">
        <f t="shared" si="0"/>
        <v>165.35890751122824</v>
      </c>
      <c r="G7" s="60">
        <f t="shared" si="1"/>
        <v>84.756157669044043</v>
      </c>
    </row>
    <row r="8" spans="1:7" s="64" customFormat="1" ht="15" customHeight="1" x14ac:dyDescent="0.2">
      <c r="A8" s="62" t="s">
        <v>63</v>
      </c>
      <c r="B8" s="63" t="s">
        <v>64</v>
      </c>
      <c r="C8" s="63" t="s">
        <v>65</v>
      </c>
      <c r="D8" s="63" t="s">
        <v>66</v>
      </c>
      <c r="E8" s="63" t="s">
        <v>66</v>
      </c>
      <c r="F8" s="63">
        <f t="shared" si="0"/>
        <v>251.22492418391755</v>
      </c>
      <c r="G8" s="63">
        <f t="shared" si="1"/>
        <v>100</v>
      </c>
    </row>
    <row r="9" spans="1:7" s="67" customFormat="1" ht="15" customHeight="1" x14ac:dyDescent="0.2">
      <c r="A9" s="65" t="s">
        <v>67</v>
      </c>
      <c r="B9" s="66" t="s">
        <v>64</v>
      </c>
      <c r="C9" s="66" t="s">
        <v>65</v>
      </c>
      <c r="D9" s="66" t="s">
        <v>66</v>
      </c>
      <c r="E9" s="66" t="s">
        <v>66</v>
      </c>
      <c r="F9" s="66">
        <f t="shared" si="0"/>
        <v>251.22492418391755</v>
      </c>
      <c r="G9" s="66">
        <f t="shared" si="1"/>
        <v>100</v>
      </c>
    </row>
    <row r="10" spans="1:7" s="70" customFormat="1" ht="15" customHeight="1" x14ac:dyDescent="0.2">
      <c r="A10" s="68" t="s">
        <v>68</v>
      </c>
      <c r="B10" s="69" t="s">
        <v>64</v>
      </c>
      <c r="C10" s="69" t="s">
        <v>65</v>
      </c>
      <c r="D10" s="69" t="s">
        <v>66</v>
      </c>
      <c r="E10" s="69" t="s">
        <v>66</v>
      </c>
      <c r="F10" s="69">
        <f t="shared" si="0"/>
        <v>251.22492418391755</v>
      </c>
      <c r="G10" s="69">
        <f t="shared" si="1"/>
        <v>100</v>
      </c>
    </row>
    <row r="11" spans="1:7" s="64" customFormat="1" ht="15" customHeight="1" x14ac:dyDescent="0.2">
      <c r="A11" s="62" t="s">
        <v>69</v>
      </c>
      <c r="B11" s="63" t="s">
        <v>64</v>
      </c>
      <c r="C11" s="63" t="s">
        <v>65</v>
      </c>
      <c r="D11" s="63" t="s">
        <v>66</v>
      </c>
      <c r="E11" s="63" t="s">
        <v>66</v>
      </c>
      <c r="F11" s="63">
        <f t="shared" si="0"/>
        <v>251.22492418391755</v>
      </c>
      <c r="G11" s="63">
        <f t="shared" si="1"/>
        <v>100</v>
      </c>
    </row>
    <row r="12" spans="1:7" s="70" customFormat="1" ht="15" customHeight="1" x14ac:dyDescent="0.2">
      <c r="A12" s="68" t="s">
        <v>70</v>
      </c>
      <c r="B12" s="69" t="s">
        <v>71</v>
      </c>
      <c r="C12" s="69" t="s">
        <v>72</v>
      </c>
      <c r="D12" s="69" t="s">
        <v>73</v>
      </c>
      <c r="E12" s="69" t="s">
        <v>73</v>
      </c>
      <c r="F12" s="69">
        <f t="shared" si="0"/>
        <v>218.72995926116903</v>
      </c>
      <c r="G12" s="69">
        <f t="shared" si="1"/>
        <v>100</v>
      </c>
    </row>
    <row r="13" spans="1:7" s="70" customFormat="1" ht="15" customHeight="1" x14ac:dyDescent="0.2">
      <c r="A13" s="68" t="s">
        <v>74</v>
      </c>
      <c r="B13" s="71" t="s">
        <v>75</v>
      </c>
      <c r="C13" s="69" t="s">
        <v>72</v>
      </c>
      <c r="D13" s="69" t="s">
        <v>73</v>
      </c>
      <c r="E13" s="69" t="s">
        <v>73</v>
      </c>
      <c r="F13" s="69">
        <f t="shared" si="0"/>
        <v>218.72995926116903</v>
      </c>
      <c r="G13" s="69">
        <f t="shared" si="1"/>
        <v>100</v>
      </c>
    </row>
    <row r="14" spans="1:7" s="70" customFormat="1" ht="15" customHeight="1" x14ac:dyDescent="0.2">
      <c r="A14" s="72" t="s">
        <v>76</v>
      </c>
      <c r="B14" s="69" t="s">
        <v>77</v>
      </c>
      <c r="C14" s="69" t="s">
        <v>78</v>
      </c>
      <c r="D14" s="69" t="s">
        <v>78</v>
      </c>
      <c r="E14" s="69" t="s">
        <v>79</v>
      </c>
      <c r="F14" s="69">
        <f t="shared" si="0"/>
        <v>173.77635520725357</v>
      </c>
      <c r="G14" s="69">
        <f t="shared" si="1"/>
        <v>0</v>
      </c>
    </row>
    <row r="15" spans="1:7" s="70" customFormat="1" ht="15" customHeight="1" x14ac:dyDescent="0.2">
      <c r="A15" s="73" t="s">
        <v>80</v>
      </c>
      <c r="B15" s="74" t="s">
        <v>81</v>
      </c>
      <c r="C15" s="74" t="s">
        <v>78</v>
      </c>
      <c r="D15" s="74" t="s">
        <v>78</v>
      </c>
      <c r="E15" s="74" t="s">
        <v>82</v>
      </c>
      <c r="F15" s="74">
        <f t="shared" si="0"/>
        <v>316.45569620253167</v>
      </c>
      <c r="G15" s="74">
        <f t="shared" si="1"/>
        <v>0</v>
      </c>
    </row>
    <row r="16" spans="1:7" s="70" customFormat="1" ht="15" customHeight="1" x14ac:dyDescent="0.2">
      <c r="A16" s="73" t="s">
        <v>83</v>
      </c>
      <c r="B16" s="74" t="s">
        <v>84</v>
      </c>
      <c r="C16" s="74" t="s">
        <v>78</v>
      </c>
      <c r="D16" s="74" t="s">
        <v>78</v>
      </c>
      <c r="E16" s="74" t="s">
        <v>85</v>
      </c>
      <c r="F16" s="74">
        <f t="shared" si="0"/>
        <v>55.362167795726947</v>
      </c>
      <c r="G16" s="74">
        <f t="shared" si="1"/>
        <v>0</v>
      </c>
    </row>
    <row r="17" spans="1:7" s="70" customFormat="1" ht="15" customHeight="1" x14ac:dyDescent="0.2">
      <c r="A17" s="72" t="s">
        <v>86</v>
      </c>
      <c r="B17" s="69" t="s">
        <v>87</v>
      </c>
      <c r="C17" s="69" t="s">
        <v>78</v>
      </c>
      <c r="D17" s="69" t="s">
        <v>78</v>
      </c>
      <c r="E17" s="69" t="s">
        <v>88</v>
      </c>
      <c r="F17" s="69">
        <f t="shared" si="0"/>
        <v>237.97659107534747</v>
      </c>
      <c r="G17" s="69">
        <f t="shared" si="1"/>
        <v>0</v>
      </c>
    </row>
    <row r="18" spans="1:7" s="70" customFormat="1" ht="15" customHeight="1" x14ac:dyDescent="0.2">
      <c r="A18" s="73" t="s">
        <v>89</v>
      </c>
      <c r="B18" s="74" t="s">
        <v>87</v>
      </c>
      <c r="C18" s="74" t="s">
        <v>78</v>
      </c>
      <c r="D18" s="74" t="s">
        <v>78</v>
      </c>
      <c r="E18" s="74" t="s">
        <v>88</v>
      </c>
      <c r="F18" s="74">
        <f t="shared" si="0"/>
        <v>237.97659107534747</v>
      </c>
      <c r="G18" s="74">
        <f t="shared" si="1"/>
        <v>0</v>
      </c>
    </row>
    <row r="19" spans="1:7" s="70" customFormat="1" ht="15" customHeight="1" x14ac:dyDescent="0.2">
      <c r="A19" s="68" t="s">
        <v>90</v>
      </c>
      <c r="B19" s="69" t="s">
        <v>91</v>
      </c>
      <c r="C19" s="69" t="s">
        <v>92</v>
      </c>
      <c r="D19" s="69" t="s">
        <v>93</v>
      </c>
      <c r="E19" s="69" t="s">
        <v>93</v>
      </c>
      <c r="F19" s="69">
        <f t="shared" si="0"/>
        <v>263.60023356859256</v>
      </c>
      <c r="G19" s="69">
        <f t="shared" si="1"/>
        <v>100</v>
      </c>
    </row>
    <row r="20" spans="1:7" s="70" customFormat="1" ht="15" customHeight="1" x14ac:dyDescent="0.2">
      <c r="A20" s="68" t="s">
        <v>94</v>
      </c>
      <c r="B20" s="69" t="s">
        <v>91</v>
      </c>
      <c r="C20" s="69" t="s">
        <v>92</v>
      </c>
      <c r="D20" s="69" t="s">
        <v>93</v>
      </c>
      <c r="E20" s="69" t="s">
        <v>93</v>
      </c>
      <c r="F20" s="69">
        <f t="shared" si="0"/>
        <v>263.60023356859256</v>
      </c>
      <c r="G20" s="69">
        <f t="shared" si="1"/>
        <v>100</v>
      </c>
    </row>
    <row r="21" spans="1:7" s="70" customFormat="1" ht="15" customHeight="1" x14ac:dyDescent="0.2">
      <c r="A21" s="72" t="s">
        <v>95</v>
      </c>
      <c r="B21" s="69" t="s">
        <v>96</v>
      </c>
      <c r="C21" s="69" t="s">
        <v>78</v>
      </c>
      <c r="D21" s="69" t="s">
        <v>78</v>
      </c>
      <c r="E21" s="69" t="s">
        <v>78</v>
      </c>
      <c r="F21" s="69">
        <f t="shared" si="0"/>
        <v>0</v>
      </c>
      <c r="G21" s="69">
        <f t="shared" si="1"/>
        <v>0</v>
      </c>
    </row>
    <row r="22" spans="1:7" s="70" customFormat="1" ht="15" customHeight="1" x14ac:dyDescent="0.2">
      <c r="A22" s="73" t="s">
        <v>97</v>
      </c>
      <c r="B22" s="74" t="s">
        <v>96</v>
      </c>
      <c r="C22" s="74" t="s">
        <v>78</v>
      </c>
      <c r="D22" s="74" t="s">
        <v>78</v>
      </c>
      <c r="E22" s="74" t="s">
        <v>78</v>
      </c>
      <c r="F22" s="74">
        <f t="shared" si="0"/>
        <v>0</v>
      </c>
      <c r="G22" s="74">
        <f t="shared" si="1"/>
        <v>0</v>
      </c>
    </row>
    <row r="23" spans="1:7" s="70" customFormat="1" ht="15" customHeight="1" x14ac:dyDescent="0.2">
      <c r="A23" s="72" t="s">
        <v>98</v>
      </c>
      <c r="B23" s="69" t="s">
        <v>99</v>
      </c>
      <c r="C23" s="69" t="s">
        <v>78</v>
      </c>
      <c r="D23" s="69" t="s">
        <v>78</v>
      </c>
      <c r="E23" s="69" t="s">
        <v>100</v>
      </c>
      <c r="F23" s="69">
        <f t="shared" si="0"/>
        <v>55.927200135915733</v>
      </c>
      <c r="G23" s="69">
        <f t="shared" si="1"/>
        <v>0</v>
      </c>
    </row>
    <row r="24" spans="1:7" s="70" customFormat="1" ht="15" customHeight="1" x14ac:dyDescent="0.2">
      <c r="A24" s="73" t="s">
        <v>101</v>
      </c>
      <c r="B24" s="74" t="s">
        <v>99</v>
      </c>
      <c r="C24" s="74" t="s">
        <v>78</v>
      </c>
      <c r="D24" s="74" t="s">
        <v>78</v>
      </c>
      <c r="E24" s="74" t="s">
        <v>100</v>
      </c>
      <c r="F24" s="74">
        <f t="shared" si="0"/>
        <v>55.927200135915733</v>
      </c>
      <c r="G24" s="74">
        <f t="shared" si="1"/>
        <v>0</v>
      </c>
    </row>
    <row r="25" spans="1:7" s="70" customFormat="1" ht="15" customHeight="1" x14ac:dyDescent="0.2">
      <c r="A25" s="72" t="s">
        <v>102</v>
      </c>
      <c r="B25" s="69" t="s">
        <v>103</v>
      </c>
      <c r="C25" s="69" t="s">
        <v>78</v>
      </c>
      <c r="D25" s="69" t="s">
        <v>78</v>
      </c>
      <c r="E25" s="69" t="s">
        <v>104</v>
      </c>
      <c r="F25" s="69">
        <f t="shared" si="0"/>
        <v>337.19998268922836</v>
      </c>
      <c r="G25" s="69">
        <f t="shared" si="1"/>
        <v>0</v>
      </c>
    </row>
    <row r="26" spans="1:7" s="70" customFormat="1" ht="15" customHeight="1" x14ac:dyDescent="0.2">
      <c r="A26" s="73" t="s">
        <v>105</v>
      </c>
      <c r="B26" s="74" t="s">
        <v>103</v>
      </c>
      <c r="C26" s="74" t="s">
        <v>78</v>
      </c>
      <c r="D26" s="74" t="s">
        <v>78</v>
      </c>
      <c r="E26" s="74" t="s">
        <v>104</v>
      </c>
      <c r="F26" s="74">
        <f t="shared" si="0"/>
        <v>337.19998268922836</v>
      </c>
      <c r="G26" s="74">
        <f t="shared" si="1"/>
        <v>0</v>
      </c>
    </row>
    <row r="27" spans="1:7" s="64" customFormat="1" ht="15" customHeight="1" x14ac:dyDescent="0.2">
      <c r="A27" s="62" t="s">
        <v>106</v>
      </c>
      <c r="B27" s="63" t="s">
        <v>107</v>
      </c>
      <c r="C27" s="63" t="s">
        <v>108</v>
      </c>
      <c r="D27" s="63" t="s">
        <v>109</v>
      </c>
      <c r="E27" s="63" t="s">
        <v>110</v>
      </c>
      <c r="F27" s="63">
        <f t="shared" si="0"/>
        <v>143.67423067670308</v>
      </c>
      <c r="G27" s="63">
        <f t="shared" si="1"/>
        <v>48.32396988988252</v>
      </c>
    </row>
    <row r="28" spans="1:7" s="67" customFormat="1" ht="15" customHeight="1" x14ac:dyDescent="0.2">
      <c r="A28" s="65" t="s">
        <v>111</v>
      </c>
      <c r="B28" s="66" t="s">
        <v>112</v>
      </c>
      <c r="C28" s="66" t="s">
        <v>113</v>
      </c>
      <c r="D28" s="66" t="s">
        <v>114</v>
      </c>
      <c r="E28" s="66" t="s">
        <v>115</v>
      </c>
      <c r="F28" s="66">
        <f t="shared" si="0"/>
        <v>91.301037416132104</v>
      </c>
      <c r="G28" s="66">
        <f t="shared" si="1"/>
        <v>28.240537405555681</v>
      </c>
    </row>
    <row r="29" spans="1:7" s="70" customFormat="1" ht="15" customHeight="1" x14ac:dyDescent="0.2">
      <c r="A29" s="68" t="s">
        <v>116</v>
      </c>
      <c r="B29" s="69" t="s">
        <v>112</v>
      </c>
      <c r="C29" s="69" t="s">
        <v>113</v>
      </c>
      <c r="D29" s="69" t="s">
        <v>114</v>
      </c>
      <c r="E29" s="69" t="s">
        <v>115</v>
      </c>
      <c r="F29" s="69">
        <f t="shared" si="0"/>
        <v>91.301037416132104</v>
      </c>
      <c r="G29" s="69">
        <f t="shared" si="1"/>
        <v>28.240537405555681</v>
      </c>
    </row>
    <row r="30" spans="1:7" s="64" customFormat="1" ht="15" customHeight="1" x14ac:dyDescent="0.2">
      <c r="A30" s="62" t="s">
        <v>117</v>
      </c>
      <c r="B30" s="63" t="s">
        <v>112</v>
      </c>
      <c r="C30" s="63" t="s">
        <v>113</v>
      </c>
      <c r="D30" s="63" t="s">
        <v>114</v>
      </c>
      <c r="E30" s="63" t="s">
        <v>115</v>
      </c>
      <c r="F30" s="63">
        <f t="shared" si="0"/>
        <v>91.301037416132104</v>
      </c>
      <c r="G30" s="63">
        <f t="shared" si="1"/>
        <v>28.240537405555681</v>
      </c>
    </row>
    <row r="31" spans="1:7" s="70" customFormat="1" ht="15" customHeight="1" x14ac:dyDescent="0.2">
      <c r="A31" s="68" t="s">
        <v>70</v>
      </c>
      <c r="B31" s="69" t="s">
        <v>118</v>
      </c>
      <c r="C31" s="69" t="s">
        <v>119</v>
      </c>
      <c r="D31" s="69" t="s">
        <v>120</v>
      </c>
      <c r="E31" s="69" t="s">
        <v>121</v>
      </c>
      <c r="F31" s="69">
        <f t="shared" si="0"/>
        <v>67.974424343725545</v>
      </c>
      <c r="G31" s="69">
        <f t="shared" si="1"/>
        <v>26.945634356044028</v>
      </c>
    </row>
    <row r="32" spans="1:7" s="70" customFormat="1" ht="15" customHeight="1" x14ac:dyDescent="0.2">
      <c r="A32" s="68" t="s">
        <v>122</v>
      </c>
      <c r="B32" s="69" t="s">
        <v>123</v>
      </c>
      <c r="C32" s="69" t="s">
        <v>124</v>
      </c>
      <c r="D32" s="69" t="s">
        <v>125</v>
      </c>
      <c r="E32" s="69" t="s">
        <v>126</v>
      </c>
      <c r="F32" s="69">
        <f t="shared" si="0"/>
        <v>26.439759294387464</v>
      </c>
      <c r="G32" s="69">
        <f t="shared" si="1"/>
        <v>21.176545064377684</v>
      </c>
    </row>
    <row r="33" spans="1:7" s="70" customFormat="1" ht="15" customHeight="1" x14ac:dyDescent="0.2">
      <c r="A33" s="72" t="s">
        <v>127</v>
      </c>
      <c r="B33" s="69" t="s">
        <v>128</v>
      </c>
      <c r="C33" s="69" t="s">
        <v>78</v>
      </c>
      <c r="D33" s="69" t="s">
        <v>78</v>
      </c>
      <c r="E33" s="69" t="s">
        <v>129</v>
      </c>
      <c r="F33" s="69">
        <f t="shared" si="0"/>
        <v>22.176412591018991</v>
      </c>
      <c r="G33" s="69">
        <f t="shared" si="1"/>
        <v>0</v>
      </c>
    </row>
    <row r="34" spans="1:7" s="70" customFormat="1" ht="15" customHeight="1" x14ac:dyDescent="0.2">
      <c r="A34" s="73" t="s">
        <v>130</v>
      </c>
      <c r="B34" s="74" t="s">
        <v>131</v>
      </c>
      <c r="C34" s="74" t="s">
        <v>78</v>
      </c>
      <c r="D34" s="74" t="s">
        <v>78</v>
      </c>
      <c r="E34" s="74" t="s">
        <v>132</v>
      </c>
      <c r="F34" s="74">
        <f t="shared" si="0"/>
        <v>2.7662179014397936</v>
      </c>
      <c r="G34" s="74">
        <f t="shared" si="1"/>
        <v>0</v>
      </c>
    </row>
    <row r="35" spans="1:7" s="70" customFormat="1" ht="15" customHeight="1" x14ac:dyDescent="0.2">
      <c r="A35" s="73" t="s">
        <v>133</v>
      </c>
      <c r="B35" s="74" t="s">
        <v>134</v>
      </c>
      <c r="C35" s="74" t="s">
        <v>78</v>
      </c>
      <c r="D35" s="74" t="s">
        <v>78</v>
      </c>
      <c r="E35" s="74" t="s">
        <v>135</v>
      </c>
      <c r="F35" s="74">
        <f t="shared" si="0"/>
        <v>39.202137830962883</v>
      </c>
      <c r="G35" s="74">
        <f t="shared" si="1"/>
        <v>0</v>
      </c>
    </row>
    <row r="36" spans="1:7" s="70" customFormat="1" ht="15" customHeight="1" x14ac:dyDescent="0.2">
      <c r="A36" s="73" t="s">
        <v>136</v>
      </c>
      <c r="B36" s="74" t="s">
        <v>137</v>
      </c>
      <c r="C36" s="74" t="s">
        <v>78</v>
      </c>
      <c r="D36" s="74" t="s">
        <v>78</v>
      </c>
      <c r="E36" s="74" t="s">
        <v>78</v>
      </c>
      <c r="F36" s="74">
        <f t="shared" si="0"/>
        <v>0</v>
      </c>
      <c r="G36" s="74">
        <f t="shared" si="1"/>
        <v>0</v>
      </c>
    </row>
    <row r="37" spans="1:7" s="70" customFormat="1" ht="15" customHeight="1" x14ac:dyDescent="0.2">
      <c r="A37" s="72" t="s">
        <v>138</v>
      </c>
      <c r="B37" s="69" t="s">
        <v>139</v>
      </c>
      <c r="C37" s="69" t="s">
        <v>78</v>
      </c>
      <c r="D37" s="69" t="s">
        <v>78</v>
      </c>
      <c r="E37" s="69" t="s">
        <v>140</v>
      </c>
      <c r="F37" s="69">
        <f t="shared" si="0"/>
        <v>89.530537695397655</v>
      </c>
      <c r="G37" s="69">
        <f t="shared" si="1"/>
        <v>0</v>
      </c>
    </row>
    <row r="38" spans="1:7" s="70" customFormat="1" ht="15" customHeight="1" x14ac:dyDescent="0.2">
      <c r="A38" s="73" t="s">
        <v>141</v>
      </c>
      <c r="B38" s="74" t="s">
        <v>142</v>
      </c>
      <c r="C38" s="74" t="s">
        <v>78</v>
      </c>
      <c r="D38" s="74" t="s">
        <v>78</v>
      </c>
      <c r="E38" s="74" t="s">
        <v>140</v>
      </c>
      <c r="F38" s="74">
        <f t="shared" si="0"/>
        <v>94.078584517942602</v>
      </c>
      <c r="G38" s="74">
        <f t="shared" si="1"/>
        <v>0</v>
      </c>
    </row>
    <row r="39" spans="1:7" s="70" customFormat="1" ht="15" customHeight="1" x14ac:dyDescent="0.2">
      <c r="A39" s="73" t="s">
        <v>143</v>
      </c>
      <c r="B39" s="74" t="s">
        <v>144</v>
      </c>
      <c r="C39" s="74" t="s">
        <v>78</v>
      </c>
      <c r="D39" s="74" t="s">
        <v>78</v>
      </c>
      <c r="E39" s="74" t="s">
        <v>78</v>
      </c>
      <c r="F39" s="74">
        <f t="shared" si="0"/>
        <v>0</v>
      </c>
      <c r="G39" s="74">
        <f t="shared" si="1"/>
        <v>0</v>
      </c>
    </row>
    <row r="40" spans="1:7" s="70" customFormat="1" ht="15" customHeight="1" x14ac:dyDescent="0.2">
      <c r="A40" s="68" t="s">
        <v>74</v>
      </c>
      <c r="B40" s="69" t="s">
        <v>145</v>
      </c>
      <c r="C40" s="69" t="s">
        <v>146</v>
      </c>
      <c r="D40" s="69" t="s">
        <v>147</v>
      </c>
      <c r="E40" s="69" t="s">
        <v>148</v>
      </c>
      <c r="F40" s="69">
        <f t="shared" si="0"/>
        <v>130.48443825760154</v>
      </c>
      <c r="G40" s="69">
        <f t="shared" si="1"/>
        <v>32.824053277656063</v>
      </c>
    </row>
    <row r="41" spans="1:7" s="70" customFormat="1" ht="15" customHeight="1" x14ac:dyDescent="0.2">
      <c r="A41" s="72" t="s">
        <v>76</v>
      </c>
      <c r="B41" s="69" t="s">
        <v>149</v>
      </c>
      <c r="C41" s="69" t="s">
        <v>78</v>
      </c>
      <c r="D41" s="69" t="s">
        <v>78</v>
      </c>
      <c r="E41" s="69" t="s">
        <v>150</v>
      </c>
      <c r="F41" s="69">
        <f t="shared" si="0"/>
        <v>191.71487465921936</v>
      </c>
      <c r="G41" s="69">
        <f t="shared" si="1"/>
        <v>0</v>
      </c>
    </row>
    <row r="42" spans="1:7" s="70" customFormat="1" ht="15" customHeight="1" x14ac:dyDescent="0.2">
      <c r="A42" s="73" t="s">
        <v>151</v>
      </c>
      <c r="B42" s="74" t="s">
        <v>152</v>
      </c>
      <c r="C42" s="74" t="s">
        <v>78</v>
      </c>
      <c r="D42" s="74" t="s">
        <v>78</v>
      </c>
      <c r="E42" s="74" t="s">
        <v>153</v>
      </c>
      <c r="F42" s="74">
        <f t="shared" si="0"/>
        <v>134.24068767908309</v>
      </c>
      <c r="G42" s="74">
        <f t="shared" si="1"/>
        <v>0</v>
      </c>
    </row>
    <row r="43" spans="1:7" s="70" customFormat="1" ht="15" customHeight="1" x14ac:dyDescent="0.2">
      <c r="A43" s="73" t="s">
        <v>154</v>
      </c>
      <c r="B43" s="74" t="s">
        <v>155</v>
      </c>
      <c r="C43" s="74" t="s">
        <v>78</v>
      </c>
      <c r="D43" s="74" t="s">
        <v>78</v>
      </c>
      <c r="E43" s="74" t="s">
        <v>156</v>
      </c>
      <c r="F43" s="74">
        <f t="shared" si="0"/>
        <v>92.589796764827881</v>
      </c>
      <c r="G43" s="74">
        <f t="shared" si="1"/>
        <v>0</v>
      </c>
    </row>
    <row r="44" spans="1:7" s="70" customFormat="1" ht="15" customHeight="1" x14ac:dyDescent="0.2">
      <c r="A44" s="73" t="s">
        <v>157</v>
      </c>
      <c r="B44" s="74" t="s">
        <v>158</v>
      </c>
      <c r="C44" s="74" t="s">
        <v>78</v>
      </c>
      <c r="D44" s="74" t="s">
        <v>78</v>
      </c>
      <c r="E44" s="74" t="s">
        <v>159</v>
      </c>
      <c r="F44" s="74">
        <f t="shared" si="0"/>
        <v>269.59291806668392</v>
      </c>
      <c r="G44" s="74">
        <f t="shared" si="1"/>
        <v>0</v>
      </c>
    </row>
    <row r="45" spans="1:7" s="70" customFormat="1" ht="15" customHeight="1" x14ac:dyDescent="0.2">
      <c r="A45" s="73" t="s">
        <v>160</v>
      </c>
      <c r="B45" s="74" t="s">
        <v>161</v>
      </c>
      <c r="C45" s="74" t="s">
        <v>78</v>
      </c>
      <c r="D45" s="74" t="s">
        <v>78</v>
      </c>
      <c r="E45" s="74" t="s">
        <v>78</v>
      </c>
      <c r="F45" s="74">
        <f t="shared" si="0"/>
        <v>0</v>
      </c>
      <c r="G45" s="74">
        <f t="shared" si="1"/>
        <v>0</v>
      </c>
    </row>
    <row r="46" spans="1:7" s="70" customFormat="1" ht="15" customHeight="1" x14ac:dyDescent="0.2">
      <c r="A46" s="73" t="s">
        <v>80</v>
      </c>
      <c r="B46" s="74" t="s">
        <v>78</v>
      </c>
      <c r="C46" s="74" t="s">
        <v>78</v>
      </c>
      <c r="D46" s="74" t="s">
        <v>78</v>
      </c>
      <c r="E46" s="74" t="s">
        <v>162</v>
      </c>
      <c r="F46" s="74">
        <f t="shared" si="0"/>
        <v>0</v>
      </c>
      <c r="G46" s="74">
        <f t="shared" si="1"/>
        <v>0</v>
      </c>
    </row>
    <row r="47" spans="1:7" s="70" customFormat="1" ht="15" customHeight="1" x14ac:dyDescent="0.2">
      <c r="A47" s="73" t="s">
        <v>83</v>
      </c>
      <c r="B47" s="74" t="s">
        <v>78</v>
      </c>
      <c r="C47" s="74" t="s">
        <v>78</v>
      </c>
      <c r="D47" s="74" t="s">
        <v>78</v>
      </c>
      <c r="E47" s="74" t="s">
        <v>163</v>
      </c>
      <c r="F47" s="74">
        <f t="shared" si="0"/>
        <v>0</v>
      </c>
      <c r="G47" s="74">
        <f t="shared" si="1"/>
        <v>0</v>
      </c>
    </row>
    <row r="48" spans="1:7" s="70" customFormat="1" ht="15" customHeight="1" x14ac:dyDescent="0.2">
      <c r="A48" s="72" t="s">
        <v>86</v>
      </c>
      <c r="B48" s="69" t="s">
        <v>164</v>
      </c>
      <c r="C48" s="69" t="s">
        <v>78</v>
      </c>
      <c r="D48" s="69" t="s">
        <v>78</v>
      </c>
      <c r="E48" s="69" t="s">
        <v>165</v>
      </c>
      <c r="F48" s="69">
        <f t="shared" si="0"/>
        <v>187.49160423663133</v>
      </c>
      <c r="G48" s="69">
        <f t="shared" si="1"/>
        <v>0</v>
      </c>
    </row>
    <row r="49" spans="1:7" s="70" customFormat="1" ht="15" customHeight="1" x14ac:dyDescent="0.2">
      <c r="A49" s="73" t="s">
        <v>166</v>
      </c>
      <c r="B49" s="74" t="s">
        <v>167</v>
      </c>
      <c r="C49" s="74" t="s">
        <v>78</v>
      </c>
      <c r="D49" s="74" t="s">
        <v>78</v>
      </c>
      <c r="E49" s="74" t="s">
        <v>168</v>
      </c>
      <c r="F49" s="74">
        <f t="shared" si="0"/>
        <v>29.40715900193527</v>
      </c>
      <c r="G49" s="74">
        <f t="shared" si="1"/>
        <v>0</v>
      </c>
    </row>
    <row r="50" spans="1:7" s="70" customFormat="1" ht="15" customHeight="1" x14ac:dyDescent="0.2">
      <c r="A50" s="73" t="s">
        <v>89</v>
      </c>
      <c r="B50" s="74" t="s">
        <v>169</v>
      </c>
      <c r="C50" s="74" t="s">
        <v>78</v>
      </c>
      <c r="D50" s="74" t="s">
        <v>78</v>
      </c>
      <c r="E50" s="74" t="s">
        <v>170</v>
      </c>
      <c r="F50" s="74">
        <f t="shared" si="0"/>
        <v>4005.7509446497525</v>
      </c>
      <c r="G50" s="74">
        <f t="shared" si="1"/>
        <v>0</v>
      </c>
    </row>
    <row r="51" spans="1:7" s="70" customFormat="1" ht="15" customHeight="1" x14ac:dyDescent="0.2">
      <c r="A51" s="73" t="s">
        <v>171</v>
      </c>
      <c r="B51" s="74" t="s">
        <v>172</v>
      </c>
      <c r="C51" s="74" t="s">
        <v>78</v>
      </c>
      <c r="D51" s="74" t="s">
        <v>78</v>
      </c>
      <c r="E51" s="74" t="s">
        <v>173</v>
      </c>
      <c r="F51" s="74">
        <f t="shared" si="0"/>
        <v>603.65427830596366</v>
      </c>
      <c r="G51" s="74">
        <f t="shared" si="1"/>
        <v>0</v>
      </c>
    </row>
    <row r="52" spans="1:7" s="70" customFormat="1" ht="15" customHeight="1" x14ac:dyDescent="0.2">
      <c r="A52" s="73" t="s">
        <v>174</v>
      </c>
      <c r="B52" s="74" t="s">
        <v>175</v>
      </c>
      <c r="C52" s="74" t="s">
        <v>78</v>
      </c>
      <c r="D52" s="74" t="s">
        <v>78</v>
      </c>
      <c r="E52" s="74" t="s">
        <v>176</v>
      </c>
      <c r="F52" s="74">
        <f t="shared" si="0"/>
        <v>52.748882684633237</v>
      </c>
      <c r="G52" s="74">
        <f t="shared" si="1"/>
        <v>0</v>
      </c>
    </row>
    <row r="53" spans="1:7" s="70" customFormat="1" ht="15" customHeight="1" x14ac:dyDescent="0.2">
      <c r="A53" s="73" t="s">
        <v>177</v>
      </c>
      <c r="B53" s="74" t="s">
        <v>178</v>
      </c>
      <c r="C53" s="74" t="s">
        <v>78</v>
      </c>
      <c r="D53" s="74" t="s">
        <v>78</v>
      </c>
      <c r="E53" s="74" t="s">
        <v>179</v>
      </c>
      <c r="F53" s="74">
        <f t="shared" si="0"/>
        <v>200.45793151238666</v>
      </c>
      <c r="G53" s="74">
        <f t="shared" si="1"/>
        <v>0</v>
      </c>
    </row>
    <row r="54" spans="1:7" s="70" customFormat="1" ht="15" customHeight="1" x14ac:dyDescent="0.2">
      <c r="A54" s="73" t="s">
        <v>180</v>
      </c>
      <c r="B54" s="74" t="s">
        <v>78</v>
      </c>
      <c r="C54" s="74" t="s">
        <v>78</v>
      </c>
      <c r="D54" s="74" t="s">
        <v>78</v>
      </c>
      <c r="E54" s="74" t="s">
        <v>181</v>
      </c>
      <c r="F54" s="74">
        <f t="shared" si="0"/>
        <v>0</v>
      </c>
      <c r="G54" s="74">
        <f t="shared" si="1"/>
        <v>0</v>
      </c>
    </row>
    <row r="55" spans="1:7" s="70" customFormat="1" ht="15" customHeight="1" x14ac:dyDescent="0.2">
      <c r="A55" s="72" t="s">
        <v>182</v>
      </c>
      <c r="B55" s="69" t="s">
        <v>183</v>
      </c>
      <c r="C55" s="69" t="s">
        <v>78</v>
      </c>
      <c r="D55" s="69" t="s">
        <v>78</v>
      </c>
      <c r="E55" s="69" t="s">
        <v>184</v>
      </c>
      <c r="F55" s="69">
        <f t="shared" si="0"/>
        <v>68.028185481546018</v>
      </c>
      <c r="G55" s="69">
        <f t="shared" si="1"/>
        <v>0</v>
      </c>
    </row>
    <row r="56" spans="1:7" s="70" customFormat="1" ht="15" customHeight="1" x14ac:dyDescent="0.2">
      <c r="A56" s="73" t="s">
        <v>185</v>
      </c>
      <c r="B56" s="74" t="s">
        <v>186</v>
      </c>
      <c r="C56" s="74" t="s">
        <v>78</v>
      </c>
      <c r="D56" s="74" t="s">
        <v>78</v>
      </c>
      <c r="E56" s="74" t="s">
        <v>187</v>
      </c>
      <c r="F56" s="74">
        <f t="shared" si="0"/>
        <v>124.60177502818655</v>
      </c>
      <c r="G56" s="74">
        <f t="shared" si="1"/>
        <v>0</v>
      </c>
    </row>
    <row r="57" spans="1:7" s="70" customFormat="1" ht="15" customHeight="1" x14ac:dyDescent="0.2">
      <c r="A57" s="73" t="s">
        <v>188</v>
      </c>
      <c r="B57" s="74" t="s">
        <v>189</v>
      </c>
      <c r="C57" s="74" t="s">
        <v>78</v>
      </c>
      <c r="D57" s="74" t="s">
        <v>78</v>
      </c>
      <c r="E57" s="74" t="s">
        <v>190</v>
      </c>
      <c r="F57" s="74">
        <f t="shared" si="0"/>
        <v>388.96817321191668</v>
      </c>
      <c r="G57" s="74">
        <f t="shared" si="1"/>
        <v>0</v>
      </c>
    </row>
    <row r="58" spans="1:7" s="70" customFormat="1" ht="15" customHeight="1" x14ac:dyDescent="0.2">
      <c r="A58" s="73" t="s">
        <v>191</v>
      </c>
      <c r="B58" s="74" t="s">
        <v>192</v>
      </c>
      <c r="C58" s="74" t="s">
        <v>78</v>
      </c>
      <c r="D58" s="74" t="s">
        <v>78</v>
      </c>
      <c r="E58" s="74" t="s">
        <v>78</v>
      </c>
      <c r="F58" s="74">
        <f t="shared" si="0"/>
        <v>0</v>
      </c>
      <c r="G58" s="74">
        <f t="shared" si="1"/>
        <v>0</v>
      </c>
    </row>
    <row r="59" spans="1:7" s="70" customFormat="1" ht="15" customHeight="1" x14ac:dyDescent="0.2">
      <c r="A59" s="73" t="s">
        <v>193</v>
      </c>
      <c r="B59" s="74" t="s">
        <v>78</v>
      </c>
      <c r="C59" s="74" t="s">
        <v>78</v>
      </c>
      <c r="D59" s="74" t="s">
        <v>78</v>
      </c>
      <c r="E59" s="74" t="s">
        <v>194</v>
      </c>
      <c r="F59" s="74">
        <f t="shared" si="0"/>
        <v>0</v>
      </c>
      <c r="G59" s="74">
        <f t="shared" si="1"/>
        <v>0</v>
      </c>
    </row>
    <row r="60" spans="1:7" s="70" customFormat="1" ht="15" customHeight="1" x14ac:dyDescent="0.2">
      <c r="A60" s="68" t="s">
        <v>195</v>
      </c>
      <c r="B60" s="69" t="s">
        <v>196</v>
      </c>
      <c r="C60" s="69" t="s">
        <v>197</v>
      </c>
      <c r="D60" s="69" t="s">
        <v>197</v>
      </c>
      <c r="E60" s="69" t="s">
        <v>198</v>
      </c>
      <c r="F60" s="69">
        <f t="shared" si="0"/>
        <v>0.44013613927546813</v>
      </c>
      <c r="G60" s="69">
        <f t="shared" si="1"/>
        <v>4.9400000000000006E-2</v>
      </c>
    </row>
    <row r="61" spans="1:7" s="70" customFormat="1" ht="15" customHeight="1" x14ac:dyDescent="0.2">
      <c r="A61" s="72" t="s">
        <v>199</v>
      </c>
      <c r="B61" s="69" t="s">
        <v>196</v>
      </c>
      <c r="C61" s="69" t="s">
        <v>78</v>
      </c>
      <c r="D61" s="69" t="s">
        <v>78</v>
      </c>
      <c r="E61" s="69" t="s">
        <v>198</v>
      </c>
      <c r="F61" s="69">
        <f t="shared" si="0"/>
        <v>0.44013613927546813</v>
      </c>
      <c r="G61" s="69">
        <f t="shared" si="1"/>
        <v>0</v>
      </c>
    </row>
    <row r="62" spans="1:7" s="70" customFormat="1" ht="15" customHeight="1" x14ac:dyDescent="0.2">
      <c r="A62" s="73" t="s">
        <v>200</v>
      </c>
      <c r="B62" s="74" t="s">
        <v>196</v>
      </c>
      <c r="C62" s="74" t="s">
        <v>78</v>
      </c>
      <c r="D62" s="74" t="s">
        <v>78</v>
      </c>
      <c r="E62" s="74" t="s">
        <v>198</v>
      </c>
      <c r="F62" s="74">
        <f t="shared" si="0"/>
        <v>0.44013613927546813</v>
      </c>
      <c r="G62" s="74">
        <f t="shared" si="1"/>
        <v>0</v>
      </c>
    </row>
    <row r="63" spans="1:7" s="70" customFormat="1" ht="15" customHeight="1" x14ac:dyDescent="0.2">
      <c r="A63" s="68" t="s">
        <v>201</v>
      </c>
      <c r="B63" s="69" t="s">
        <v>78</v>
      </c>
      <c r="C63" s="69" t="s">
        <v>202</v>
      </c>
      <c r="D63" s="69" t="s">
        <v>202</v>
      </c>
      <c r="E63" s="69" t="s">
        <v>78</v>
      </c>
      <c r="F63" s="69">
        <f t="shared" si="0"/>
        <v>0</v>
      </c>
      <c r="G63" s="69">
        <f t="shared" si="1"/>
        <v>0</v>
      </c>
    </row>
    <row r="64" spans="1:7" s="70" customFormat="1" ht="15" customHeight="1" x14ac:dyDescent="0.2">
      <c r="A64" s="68" t="s">
        <v>90</v>
      </c>
      <c r="B64" s="69" t="s">
        <v>203</v>
      </c>
      <c r="C64" s="69" t="s">
        <v>204</v>
      </c>
      <c r="D64" s="69" t="s">
        <v>205</v>
      </c>
      <c r="E64" s="69" t="s">
        <v>206</v>
      </c>
      <c r="F64" s="69">
        <f t="shared" si="0"/>
        <v>459.18529628370032</v>
      </c>
      <c r="G64" s="69">
        <f t="shared" si="1"/>
        <v>31.809322033898308</v>
      </c>
    </row>
    <row r="65" spans="1:7" s="70" customFormat="1" ht="15" customHeight="1" x14ac:dyDescent="0.2">
      <c r="A65" s="68" t="s">
        <v>94</v>
      </c>
      <c r="B65" s="69" t="s">
        <v>207</v>
      </c>
      <c r="C65" s="69" t="s">
        <v>208</v>
      </c>
      <c r="D65" s="69" t="s">
        <v>209</v>
      </c>
      <c r="E65" s="69" t="s">
        <v>210</v>
      </c>
      <c r="F65" s="69">
        <f t="shared" si="0"/>
        <v>7349.4983277591973</v>
      </c>
      <c r="G65" s="69">
        <f t="shared" si="1"/>
        <v>51.705882352941181</v>
      </c>
    </row>
    <row r="66" spans="1:7" s="70" customFormat="1" ht="15" customHeight="1" x14ac:dyDescent="0.2">
      <c r="A66" s="72" t="s">
        <v>95</v>
      </c>
      <c r="B66" s="69" t="s">
        <v>207</v>
      </c>
      <c r="C66" s="69" t="s">
        <v>78</v>
      </c>
      <c r="D66" s="69" t="s">
        <v>78</v>
      </c>
      <c r="E66" s="69" t="s">
        <v>78</v>
      </c>
      <c r="F66" s="69">
        <f t="shared" si="0"/>
        <v>0</v>
      </c>
      <c r="G66" s="69">
        <f t="shared" si="1"/>
        <v>0</v>
      </c>
    </row>
    <row r="67" spans="1:7" s="70" customFormat="1" ht="15" customHeight="1" x14ac:dyDescent="0.2">
      <c r="A67" s="73" t="s">
        <v>97</v>
      </c>
      <c r="B67" s="74" t="s">
        <v>207</v>
      </c>
      <c r="C67" s="74" t="s">
        <v>78</v>
      </c>
      <c r="D67" s="74" t="s">
        <v>78</v>
      </c>
      <c r="E67" s="74" t="s">
        <v>78</v>
      </c>
      <c r="F67" s="74">
        <f t="shared" si="0"/>
        <v>0</v>
      </c>
      <c r="G67" s="74">
        <f t="shared" si="1"/>
        <v>0</v>
      </c>
    </row>
    <row r="68" spans="1:7" s="70" customFormat="1" ht="15" customHeight="1" x14ac:dyDescent="0.2">
      <c r="A68" s="72" t="s">
        <v>102</v>
      </c>
      <c r="B68" s="69" t="s">
        <v>78</v>
      </c>
      <c r="C68" s="69" t="s">
        <v>78</v>
      </c>
      <c r="D68" s="69" t="s">
        <v>78</v>
      </c>
      <c r="E68" s="69" t="s">
        <v>210</v>
      </c>
      <c r="F68" s="69">
        <f t="shared" si="0"/>
        <v>0</v>
      </c>
      <c r="G68" s="69">
        <f t="shared" si="1"/>
        <v>0</v>
      </c>
    </row>
    <row r="69" spans="1:7" s="70" customFormat="1" ht="15" customHeight="1" x14ac:dyDescent="0.2">
      <c r="A69" s="73" t="s">
        <v>105</v>
      </c>
      <c r="B69" s="74" t="s">
        <v>78</v>
      </c>
      <c r="C69" s="74" t="s">
        <v>78</v>
      </c>
      <c r="D69" s="74" t="s">
        <v>78</v>
      </c>
      <c r="E69" s="74" t="s">
        <v>210</v>
      </c>
      <c r="F69" s="74">
        <f t="shared" si="0"/>
        <v>0</v>
      </c>
      <c r="G69" s="74">
        <f t="shared" si="1"/>
        <v>0</v>
      </c>
    </row>
    <row r="70" spans="1:7" s="70" customFormat="1" ht="15" customHeight="1" x14ac:dyDescent="0.2">
      <c r="A70" s="68" t="s">
        <v>211</v>
      </c>
      <c r="B70" s="69" t="s">
        <v>212</v>
      </c>
      <c r="C70" s="69" t="s">
        <v>208</v>
      </c>
      <c r="D70" s="69" t="s">
        <v>213</v>
      </c>
      <c r="E70" s="69" t="s">
        <v>214</v>
      </c>
      <c r="F70" s="69">
        <f t="shared" ref="F70:F133" si="2">IFERROR(E70/B70*100,0)</f>
        <v>30.860748506339775</v>
      </c>
      <c r="G70" s="69">
        <f t="shared" ref="G70:G133" si="3">IFERROR(E70/D70*100,0)</f>
        <v>4.75</v>
      </c>
    </row>
    <row r="71" spans="1:7" s="70" customFormat="1" ht="15" customHeight="1" x14ac:dyDescent="0.2">
      <c r="A71" s="72" t="s">
        <v>215</v>
      </c>
      <c r="B71" s="69" t="s">
        <v>212</v>
      </c>
      <c r="C71" s="69" t="s">
        <v>78</v>
      </c>
      <c r="D71" s="69" t="s">
        <v>78</v>
      </c>
      <c r="E71" s="69" t="s">
        <v>214</v>
      </c>
      <c r="F71" s="69">
        <f t="shared" si="2"/>
        <v>30.860748506339775</v>
      </c>
      <c r="G71" s="69">
        <f t="shared" si="3"/>
        <v>0</v>
      </c>
    </row>
    <row r="72" spans="1:7" s="70" customFormat="1" ht="15" customHeight="1" x14ac:dyDescent="0.2">
      <c r="A72" s="73" t="s">
        <v>216</v>
      </c>
      <c r="B72" s="74" t="s">
        <v>212</v>
      </c>
      <c r="C72" s="74" t="s">
        <v>78</v>
      </c>
      <c r="D72" s="74" t="s">
        <v>78</v>
      </c>
      <c r="E72" s="74" t="s">
        <v>214</v>
      </c>
      <c r="F72" s="74">
        <f t="shared" si="2"/>
        <v>30.860748506339775</v>
      </c>
      <c r="G72" s="74">
        <f t="shared" si="3"/>
        <v>0</v>
      </c>
    </row>
    <row r="73" spans="1:7" s="67" customFormat="1" ht="15" customHeight="1" x14ac:dyDescent="0.2">
      <c r="A73" s="65" t="s">
        <v>217</v>
      </c>
      <c r="B73" s="66" t="s">
        <v>218</v>
      </c>
      <c r="C73" s="66" t="s">
        <v>219</v>
      </c>
      <c r="D73" s="66" t="s">
        <v>220</v>
      </c>
      <c r="E73" s="66" t="s">
        <v>220</v>
      </c>
      <c r="F73" s="66">
        <f t="shared" si="2"/>
        <v>246.36706905429372</v>
      </c>
      <c r="G73" s="66">
        <f t="shared" si="3"/>
        <v>100</v>
      </c>
    </row>
    <row r="74" spans="1:7" s="70" customFormat="1" ht="15" customHeight="1" x14ac:dyDescent="0.2">
      <c r="A74" s="68" t="s">
        <v>116</v>
      </c>
      <c r="B74" s="69" t="s">
        <v>218</v>
      </c>
      <c r="C74" s="69" t="s">
        <v>219</v>
      </c>
      <c r="D74" s="69" t="s">
        <v>220</v>
      </c>
      <c r="E74" s="69" t="s">
        <v>220</v>
      </c>
      <c r="F74" s="69">
        <f t="shared" si="2"/>
        <v>246.36706905429372</v>
      </c>
      <c r="G74" s="69">
        <f t="shared" si="3"/>
        <v>100</v>
      </c>
    </row>
    <row r="75" spans="1:7" s="64" customFormat="1" ht="15" customHeight="1" x14ac:dyDescent="0.2">
      <c r="A75" s="62" t="s">
        <v>221</v>
      </c>
      <c r="B75" s="63" t="s">
        <v>218</v>
      </c>
      <c r="C75" s="63" t="s">
        <v>219</v>
      </c>
      <c r="D75" s="63" t="s">
        <v>220</v>
      </c>
      <c r="E75" s="63" t="s">
        <v>220</v>
      </c>
      <c r="F75" s="63">
        <f t="shared" si="2"/>
        <v>246.36706905429372</v>
      </c>
      <c r="G75" s="63">
        <f t="shared" si="3"/>
        <v>100</v>
      </c>
    </row>
    <row r="76" spans="1:7" s="70" customFormat="1" ht="15" customHeight="1" x14ac:dyDescent="0.2">
      <c r="A76" s="68" t="s">
        <v>70</v>
      </c>
      <c r="B76" s="69" t="s">
        <v>222</v>
      </c>
      <c r="C76" s="69" t="s">
        <v>219</v>
      </c>
      <c r="D76" s="69" t="s">
        <v>219</v>
      </c>
      <c r="E76" s="69" t="s">
        <v>219</v>
      </c>
      <c r="F76" s="69">
        <f t="shared" si="2"/>
        <v>93.0127576298365</v>
      </c>
      <c r="G76" s="69">
        <f t="shared" si="3"/>
        <v>100</v>
      </c>
    </row>
    <row r="77" spans="1:7" s="70" customFormat="1" ht="15" customHeight="1" x14ac:dyDescent="0.2">
      <c r="A77" s="68" t="s">
        <v>122</v>
      </c>
      <c r="B77" s="69" t="s">
        <v>223</v>
      </c>
      <c r="C77" s="69" t="s">
        <v>219</v>
      </c>
      <c r="D77" s="69" t="s">
        <v>219</v>
      </c>
      <c r="E77" s="69" t="s">
        <v>219</v>
      </c>
      <c r="F77" s="69">
        <f t="shared" si="2"/>
        <v>108.41001535085817</v>
      </c>
      <c r="G77" s="69">
        <f t="shared" si="3"/>
        <v>100</v>
      </c>
    </row>
    <row r="78" spans="1:7" s="70" customFormat="1" ht="15" customHeight="1" x14ac:dyDescent="0.2">
      <c r="A78" s="72" t="s">
        <v>127</v>
      </c>
      <c r="B78" s="69" t="s">
        <v>223</v>
      </c>
      <c r="C78" s="69" t="s">
        <v>78</v>
      </c>
      <c r="D78" s="69" t="s">
        <v>78</v>
      </c>
      <c r="E78" s="69" t="s">
        <v>219</v>
      </c>
      <c r="F78" s="69">
        <f t="shared" si="2"/>
        <v>108.41001535085817</v>
      </c>
      <c r="G78" s="69">
        <f t="shared" si="3"/>
        <v>0</v>
      </c>
    </row>
    <row r="79" spans="1:7" s="70" customFormat="1" ht="15" customHeight="1" x14ac:dyDescent="0.2">
      <c r="A79" s="73" t="s">
        <v>133</v>
      </c>
      <c r="B79" s="74" t="s">
        <v>223</v>
      </c>
      <c r="C79" s="74" t="s">
        <v>78</v>
      </c>
      <c r="D79" s="74" t="s">
        <v>78</v>
      </c>
      <c r="E79" s="74" t="s">
        <v>219</v>
      </c>
      <c r="F79" s="74">
        <f t="shared" si="2"/>
        <v>108.41001535085817</v>
      </c>
      <c r="G79" s="74">
        <f t="shared" si="3"/>
        <v>0</v>
      </c>
    </row>
    <row r="80" spans="1:7" s="70" customFormat="1" ht="15" customHeight="1" x14ac:dyDescent="0.2">
      <c r="A80" s="68" t="s">
        <v>74</v>
      </c>
      <c r="B80" s="69" t="s">
        <v>224</v>
      </c>
      <c r="C80" s="69" t="s">
        <v>78</v>
      </c>
      <c r="D80" s="69" t="s">
        <v>78</v>
      </c>
      <c r="E80" s="69" t="s">
        <v>78</v>
      </c>
      <c r="F80" s="69">
        <f t="shared" si="2"/>
        <v>0</v>
      </c>
      <c r="G80" s="69">
        <f t="shared" si="3"/>
        <v>0</v>
      </c>
    </row>
    <row r="81" spans="1:7" s="70" customFormat="1" ht="15" customHeight="1" x14ac:dyDescent="0.2">
      <c r="A81" s="72" t="s">
        <v>86</v>
      </c>
      <c r="B81" s="69" t="s">
        <v>224</v>
      </c>
      <c r="C81" s="69" t="s">
        <v>78</v>
      </c>
      <c r="D81" s="69" t="s">
        <v>78</v>
      </c>
      <c r="E81" s="69" t="s">
        <v>78</v>
      </c>
      <c r="F81" s="69">
        <f t="shared" si="2"/>
        <v>0</v>
      </c>
      <c r="G81" s="69">
        <f t="shared" si="3"/>
        <v>0</v>
      </c>
    </row>
    <row r="82" spans="1:7" s="70" customFormat="1" ht="15" customHeight="1" x14ac:dyDescent="0.2">
      <c r="A82" s="73" t="s">
        <v>89</v>
      </c>
      <c r="B82" s="74" t="s">
        <v>224</v>
      </c>
      <c r="C82" s="74" t="s">
        <v>78</v>
      </c>
      <c r="D82" s="74" t="s">
        <v>78</v>
      </c>
      <c r="E82" s="74" t="s">
        <v>78</v>
      </c>
      <c r="F82" s="74">
        <f t="shared" si="2"/>
        <v>0</v>
      </c>
      <c r="G82" s="74">
        <f t="shared" si="3"/>
        <v>0</v>
      </c>
    </row>
    <row r="83" spans="1:7" s="70" customFormat="1" ht="15" customHeight="1" x14ac:dyDescent="0.2">
      <c r="A83" s="68" t="s">
        <v>90</v>
      </c>
      <c r="B83" s="69" t="s">
        <v>225</v>
      </c>
      <c r="C83" s="69" t="s">
        <v>78</v>
      </c>
      <c r="D83" s="69" t="s">
        <v>226</v>
      </c>
      <c r="E83" s="69" t="s">
        <v>226</v>
      </c>
      <c r="F83" s="69">
        <f t="shared" si="2"/>
        <v>377.69805184805199</v>
      </c>
      <c r="G83" s="69">
        <f t="shared" si="3"/>
        <v>100</v>
      </c>
    </row>
    <row r="84" spans="1:7" s="70" customFormat="1" ht="15" customHeight="1" x14ac:dyDescent="0.2">
      <c r="A84" s="68" t="s">
        <v>227</v>
      </c>
      <c r="B84" s="69" t="s">
        <v>228</v>
      </c>
      <c r="C84" s="69" t="s">
        <v>78</v>
      </c>
      <c r="D84" s="69" t="s">
        <v>78</v>
      </c>
      <c r="E84" s="69" t="s">
        <v>78</v>
      </c>
      <c r="F84" s="69">
        <f t="shared" si="2"/>
        <v>0</v>
      </c>
      <c r="G84" s="69">
        <f t="shared" si="3"/>
        <v>0</v>
      </c>
    </row>
    <row r="85" spans="1:7" s="70" customFormat="1" ht="15" customHeight="1" x14ac:dyDescent="0.2">
      <c r="A85" s="72" t="s">
        <v>229</v>
      </c>
      <c r="B85" s="69" t="s">
        <v>228</v>
      </c>
      <c r="C85" s="69" t="s">
        <v>78</v>
      </c>
      <c r="D85" s="69" t="s">
        <v>78</v>
      </c>
      <c r="E85" s="69" t="s">
        <v>78</v>
      </c>
      <c r="F85" s="69">
        <f t="shared" si="2"/>
        <v>0</v>
      </c>
      <c r="G85" s="69">
        <f t="shared" si="3"/>
        <v>0</v>
      </c>
    </row>
    <row r="86" spans="1:7" s="70" customFormat="1" ht="15" customHeight="1" x14ac:dyDescent="0.2">
      <c r="A86" s="73" t="s">
        <v>230</v>
      </c>
      <c r="B86" s="74" t="s">
        <v>228</v>
      </c>
      <c r="C86" s="74" t="s">
        <v>78</v>
      </c>
      <c r="D86" s="74" t="s">
        <v>78</v>
      </c>
      <c r="E86" s="74" t="s">
        <v>78</v>
      </c>
      <c r="F86" s="74">
        <f t="shared" si="2"/>
        <v>0</v>
      </c>
      <c r="G86" s="74">
        <f t="shared" si="3"/>
        <v>0</v>
      </c>
    </row>
    <row r="87" spans="1:7" s="70" customFormat="1" ht="15" customHeight="1" x14ac:dyDescent="0.2">
      <c r="A87" s="68" t="s">
        <v>94</v>
      </c>
      <c r="B87" s="69" t="s">
        <v>231</v>
      </c>
      <c r="C87" s="69" t="s">
        <v>78</v>
      </c>
      <c r="D87" s="69" t="s">
        <v>232</v>
      </c>
      <c r="E87" s="69" t="s">
        <v>232</v>
      </c>
      <c r="F87" s="69">
        <f t="shared" si="2"/>
        <v>269.08947655638661</v>
      </c>
      <c r="G87" s="69">
        <f t="shared" si="3"/>
        <v>100</v>
      </c>
    </row>
    <row r="88" spans="1:7" s="70" customFormat="1" ht="15" customHeight="1" x14ac:dyDescent="0.2">
      <c r="A88" s="72" t="s">
        <v>95</v>
      </c>
      <c r="B88" s="69" t="s">
        <v>231</v>
      </c>
      <c r="C88" s="69" t="s">
        <v>78</v>
      </c>
      <c r="D88" s="69" t="s">
        <v>78</v>
      </c>
      <c r="E88" s="69" t="s">
        <v>78</v>
      </c>
      <c r="F88" s="69">
        <f t="shared" si="2"/>
        <v>0</v>
      </c>
      <c r="G88" s="69">
        <f t="shared" si="3"/>
        <v>0</v>
      </c>
    </row>
    <row r="89" spans="1:7" s="70" customFormat="1" ht="15" customHeight="1" x14ac:dyDescent="0.2">
      <c r="A89" s="73" t="s">
        <v>97</v>
      </c>
      <c r="B89" s="74" t="s">
        <v>231</v>
      </c>
      <c r="C89" s="74" t="s">
        <v>78</v>
      </c>
      <c r="D89" s="74" t="s">
        <v>78</v>
      </c>
      <c r="E89" s="74" t="s">
        <v>78</v>
      </c>
      <c r="F89" s="74">
        <f t="shared" si="2"/>
        <v>0</v>
      </c>
      <c r="G89" s="74">
        <f t="shared" si="3"/>
        <v>0</v>
      </c>
    </row>
    <row r="90" spans="1:7" s="70" customFormat="1" ht="15" customHeight="1" x14ac:dyDescent="0.2">
      <c r="A90" s="72" t="s">
        <v>102</v>
      </c>
      <c r="B90" s="69" t="s">
        <v>78</v>
      </c>
      <c r="C90" s="69" t="s">
        <v>78</v>
      </c>
      <c r="D90" s="69" t="s">
        <v>78</v>
      </c>
      <c r="E90" s="69" t="s">
        <v>232</v>
      </c>
      <c r="F90" s="69">
        <f t="shared" si="2"/>
        <v>0</v>
      </c>
      <c r="G90" s="69">
        <f t="shared" si="3"/>
        <v>0</v>
      </c>
    </row>
    <row r="91" spans="1:7" s="70" customFormat="1" ht="15" customHeight="1" x14ac:dyDescent="0.2">
      <c r="A91" s="73" t="s">
        <v>105</v>
      </c>
      <c r="B91" s="74" t="s">
        <v>78</v>
      </c>
      <c r="C91" s="74" t="s">
        <v>78</v>
      </c>
      <c r="D91" s="74" t="s">
        <v>78</v>
      </c>
      <c r="E91" s="74" t="s">
        <v>232</v>
      </c>
      <c r="F91" s="74">
        <f t="shared" si="2"/>
        <v>0</v>
      </c>
      <c r="G91" s="74">
        <f t="shared" si="3"/>
        <v>0</v>
      </c>
    </row>
    <row r="92" spans="1:7" s="70" customFormat="1" ht="15" customHeight="1" x14ac:dyDescent="0.2">
      <c r="A92" s="68" t="s">
        <v>211</v>
      </c>
      <c r="B92" s="69" t="s">
        <v>78</v>
      </c>
      <c r="C92" s="69" t="s">
        <v>78</v>
      </c>
      <c r="D92" s="69" t="s">
        <v>233</v>
      </c>
      <c r="E92" s="69" t="s">
        <v>233</v>
      </c>
      <c r="F92" s="69">
        <f t="shared" si="2"/>
        <v>0</v>
      </c>
      <c r="G92" s="69">
        <f t="shared" si="3"/>
        <v>100</v>
      </c>
    </row>
    <row r="93" spans="1:7" s="70" customFormat="1" ht="15" customHeight="1" x14ac:dyDescent="0.2">
      <c r="A93" s="72" t="s">
        <v>215</v>
      </c>
      <c r="B93" s="69" t="s">
        <v>78</v>
      </c>
      <c r="C93" s="69" t="s">
        <v>78</v>
      </c>
      <c r="D93" s="69" t="s">
        <v>78</v>
      </c>
      <c r="E93" s="69" t="s">
        <v>233</v>
      </c>
      <c r="F93" s="69">
        <f t="shared" si="2"/>
        <v>0</v>
      </c>
      <c r="G93" s="69">
        <f t="shared" si="3"/>
        <v>0</v>
      </c>
    </row>
    <row r="94" spans="1:7" s="70" customFormat="1" ht="15" customHeight="1" x14ac:dyDescent="0.2">
      <c r="A94" s="73" t="s">
        <v>216</v>
      </c>
      <c r="B94" s="74" t="s">
        <v>78</v>
      </c>
      <c r="C94" s="74" t="s">
        <v>78</v>
      </c>
      <c r="D94" s="74" t="s">
        <v>78</v>
      </c>
      <c r="E94" s="74" t="s">
        <v>233</v>
      </c>
      <c r="F94" s="74">
        <f t="shared" si="2"/>
        <v>0</v>
      </c>
      <c r="G94" s="74">
        <f t="shared" si="3"/>
        <v>0</v>
      </c>
    </row>
    <row r="95" spans="1:7" s="64" customFormat="1" ht="15" customHeight="1" x14ac:dyDescent="0.2">
      <c r="A95" s="62" t="s">
        <v>234</v>
      </c>
      <c r="B95" s="63" t="s">
        <v>235</v>
      </c>
      <c r="C95" s="63" t="s">
        <v>236</v>
      </c>
      <c r="D95" s="63" t="s">
        <v>237</v>
      </c>
      <c r="E95" s="63" t="s">
        <v>238</v>
      </c>
      <c r="F95" s="63">
        <f t="shared" si="2"/>
        <v>164.98893250471144</v>
      </c>
      <c r="G95" s="63">
        <f t="shared" si="3"/>
        <v>87.763793745782522</v>
      </c>
    </row>
    <row r="96" spans="1:7" s="67" customFormat="1" ht="15" customHeight="1" x14ac:dyDescent="0.2">
      <c r="A96" s="65" t="s">
        <v>239</v>
      </c>
      <c r="B96" s="66" t="s">
        <v>235</v>
      </c>
      <c r="C96" s="66" t="s">
        <v>236</v>
      </c>
      <c r="D96" s="66" t="s">
        <v>237</v>
      </c>
      <c r="E96" s="66" t="s">
        <v>238</v>
      </c>
      <c r="F96" s="66">
        <f t="shared" si="2"/>
        <v>164.98893250471144</v>
      </c>
      <c r="G96" s="66">
        <f t="shared" si="3"/>
        <v>87.763793745782522</v>
      </c>
    </row>
    <row r="97" spans="1:7" s="70" customFormat="1" ht="15" customHeight="1" x14ac:dyDescent="0.2">
      <c r="A97" s="68" t="s">
        <v>240</v>
      </c>
      <c r="B97" s="69" t="s">
        <v>235</v>
      </c>
      <c r="C97" s="69" t="s">
        <v>236</v>
      </c>
      <c r="D97" s="69" t="s">
        <v>237</v>
      </c>
      <c r="E97" s="69" t="s">
        <v>238</v>
      </c>
      <c r="F97" s="69">
        <f t="shared" si="2"/>
        <v>164.98893250471144</v>
      </c>
      <c r="G97" s="69">
        <f t="shared" si="3"/>
        <v>87.763793745782522</v>
      </c>
    </row>
    <row r="98" spans="1:7" s="64" customFormat="1" ht="15" customHeight="1" x14ac:dyDescent="0.2">
      <c r="A98" s="62" t="s">
        <v>241</v>
      </c>
      <c r="B98" s="63" t="s">
        <v>235</v>
      </c>
      <c r="C98" s="63" t="s">
        <v>236</v>
      </c>
      <c r="D98" s="63" t="s">
        <v>237</v>
      </c>
      <c r="E98" s="63" t="s">
        <v>238</v>
      </c>
      <c r="F98" s="63">
        <f t="shared" si="2"/>
        <v>164.98893250471144</v>
      </c>
      <c r="G98" s="63">
        <f t="shared" si="3"/>
        <v>87.763793745782522</v>
      </c>
    </row>
    <row r="99" spans="1:7" s="70" customFormat="1" ht="15" customHeight="1" x14ac:dyDescent="0.2">
      <c r="A99" s="68" t="s">
        <v>70</v>
      </c>
      <c r="B99" s="69" t="s">
        <v>242</v>
      </c>
      <c r="C99" s="69" t="s">
        <v>243</v>
      </c>
      <c r="D99" s="69" t="s">
        <v>244</v>
      </c>
      <c r="E99" s="69" t="s">
        <v>245</v>
      </c>
      <c r="F99" s="69">
        <f t="shared" si="2"/>
        <v>165.19172316329647</v>
      </c>
      <c r="G99" s="69">
        <f t="shared" si="3"/>
        <v>89.168891819184438</v>
      </c>
    </row>
    <row r="100" spans="1:7" s="70" customFormat="1" ht="15" customHeight="1" x14ac:dyDescent="0.2">
      <c r="A100" s="68" t="s">
        <v>122</v>
      </c>
      <c r="B100" s="69" t="s">
        <v>246</v>
      </c>
      <c r="C100" s="69" t="s">
        <v>247</v>
      </c>
      <c r="D100" s="69" t="s">
        <v>248</v>
      </c>
      <c r="E100" s="69" t="s">
        <v>249</v>
      </c>
      <c r="F100" s="69">
        <f t="shared" si="2"/>
        <v>162.4910360203055</v>
      </c>
      <c r="G100" s="69">
        <f t="shared" si="3"/>
        <v>91.928338694328872</v>
      </c>
    </row>
    <row r="101" spans="1:7" s="70" customFormat="1" ht="15" customHeight="1" x14ac:dyDescent="0.2">
      <c r="A101" s="72" t="s">
        <v>127</v>
      </c>
      <c r="B101" s="69" t="s">
        <v>250</v>
      </c>
      <c r="C101" s="69" t="s">
        <v>78</v>
      </c>
      <c r="D101" s="69" t="s">
        <v>78</v>
      </c>
      <c r="E101" s="69" t="s">
        <v>251</v>
      </c>
      <c r="F101" s="69">
        <f t="shared" si="2"/>
        <v>162.33140523964823</v>
      </c>
      <c r="G101" s="69">
        <f t="shared" si="3"/>
        <v>0</v>
      </c>
    </row>
    <row r="102" spans="1:7" s="70" customFormat="1" ht="15" customHeight="1" x14ac:dyDescent="0.2">
      <c r="A102" s="73" t="s">
        <v>130</v>
      </c>
      <c r="B102" s="74" t="s">
        <v>252</v>
      </c>
      <c r="C102" s="74" t="s">
        <v>78</v>
      </c>
      <c r="D102" s="74" t="s">
        <v>78</v>
      </c>
      <c r="E102" s="74" t="s">
        <v>253</v>
      </c>
      <c r="F102" s="74">
        <f t="shared" si="2"/>
        <v>180.83508034621499</v>
      </c>
      <c r="G102" s="74">
        <f t="shared" si="3"/>
        <v>0</v>
      </c>
    </row>
    <row r="103" spans="1:7" s="70" customFormat="1" ht="15" customHeight="1" x14ac:dyDescent="0.2">
      <c r="A103" s="73" t="s">
        <v>133</v>
      </c>
      <c r="B103" s="74" t="s">
        <v>254</v>
      </c>
      <c r="C103" s="74" t="s">
        <v>78</v>
      </c>
      <c r="D103" s="74" t="s">
        <v>78</v>
      </c>
      <c r="E103" s="74" t="s">
        <v>255</v>
      </c>
      <c r="F103" s="74">
        <f t="shared" si="2"/>
        <v>242.88962550810763</v>
      </c>
      <c r="G103" s="74">
        <f t="shared" si="3"/>
        <v>0</v>
      </c>
    </row>
    <row r="104" spans="1:7" s="70" customFormat="1" ht="15" customHeight="1" x14ac:dyDescent="0.2">
      <c r="A104" s="73" t="s">
        <v>136</v>
      </c>
      <c r="B104" s="74" t="s">
        <v>256</v>
      </c>
      <c r="C104" s="74" t="s">
        <v>78</v>
      </c>
      <c r="D104" s="74" t="s">
        <v>78</v>
      </c>
      <c r="E104" s="74" t="s">
        <v>257</v>
      </c>
      <c r="F104" s="74">
        <f t="shared" si="2"/>
        <v>14.525800016241174</v>
      </c>
      <c r="G104" s="74">
        <f t="shared" si="3"/>
        <v>0</v>
      </c>
    </row>
    <row r="105" spans="1:7" s="70" customFormat="1" ht="15" customHeight="1" x14ac:dyDescent="0.2">
      <c r="A105" s="72" t="s">
        <v>258</v>
      </c>
      <c r="B105" s="69" t="s">
        <v>259</v>
      </c>
      <c r="C105" s="69" t="s">
        <v>78</v>
      </c>
      <c r="D105" s="69" t="s">
        <v>78</v>
      </c>
      <c r="E105" s="69" t="s">
        <v>260</v>
      </c>
      <c r="F105" s="69">
        <f t="shared" si="2"/>
        <v>192.31684044155628</v>
      </c>
      <c r="G105" s="69">
        <f t="shared" si="3"/>
        <v>0</v>
      </c>
    </row>
    <row r="106" spans="1:7" s="70" customFormat="1" ht="15" customHeight="1" x14ac:dyDescent="0.2">
      <c r="A106" s="73" t="s">
        <v>261</v>
      </c>
      <c r="B106" s="74" t="s">
        <v>259</v>
      </c>
      <c r="C106" s="74" t="s">
        <v>78</v>
      </c>
      <c r="D106" s="74" t="s">
        <v>78</v>
      </c>
      <c r="E106" s="74" t="s">
        <v>260</v>
      </c>
      <c r="F106" s="74">
        <f t="shared" si="2"/>
        <v>192.31684044155628</v>
      </c>
      <c r="G106" s="74">
        <f t="shared" si="3"/>
        <v>0</v>
      </c>
    </row>
    <row r="107" spans="1:7" s="70" customFormat="1" ht="15" customHeight="1" x14ac:dyDescent="0.2">
      <c r="A107" s="72" t="s">
        <v>138</v>
      </c>
      <c r="B107" s="69" t="s">
        <v>262</v>
      </c>
      <c r="C107" s="69" t="s">
        <v>78</v>
      </c>
      <c r="D107" s="69" t="s">
        <v>78</v>
      </c>
      <c r="E107" s="69" t="s">
        <v>263</v>
      </c>
      <c r="F107" s="69">
        <f t="shared" si="2"/>
        <v>155.72506424937959</v>
      </c>
      <c r="G107" s="69">
        <f t="shared" si="3"/>
        <v>0</v>
      </c>
    </row>
    <row r="108" spans="1:7" s="70" customFormat="1" ht="15" customHeight="1" x14ac:dyDescent="0.2">
      <c r="A108" s="73" t="s">
        <v>141</v>
      </c>
      <c r="B108" s="74" t="s">
        <v>264</v>
      </c>
      <c r="C108" s="74" t="s">
        <v>78</v>
      </c>
      <c r="D108" s="74" t="s">
        <v>78</v>
      </c>
      <c r="E108" s="74" t="s">
        <v>265</v>
      </c>
      <c r="F108" s="74">
        <f t="shared" si="2"/>
        <v>155.73618578738893</v>
      </c>
      <c r="G108" s="74">
        <f t="shared" si="3"/>
        <v>0</v>
      </c>
    </row>
    <row r="109" spans="1:7" s="70" customFormat="1" ht="15" customHeight="1" x14ac:dyDescent="0.2">
      <c r="A109" s="73" t="s">
        <v>143</v>
      </c>
      <c r="B109" s="74" t="s">
        <v>266</v>
      </c>
      <c r="C109" s="74" t="s">
        <v>78</v>
      </c>
      <c r="D109" s="74" t="s">
        <v>78</v>
      </c>
      <c r="E109" s="74" t="s">
        <v>267</v>
      </c>
      <c r="F109" s="74">
        <f t="shared" si="2"/>
        <v>110.25617896445968</v>
      </c>
      <c r="G109" s="74">
        <f t="shared" si="3"/>
        <v>0</v>
      </c>
    </row>
    <row r="110" spans="1:7" s="70" customFormat="1" ht="15" customHeight="1" x14ac:dyDescent="0.2">
      <c r="A110" s="68" t="s">
        <v>74</v>
      </c>
      <c r="B110" s="69" t="s">
        <v>268</v>
      </c>
      <c r="C110" s="69" t="s">
        <v>269</v>
      </c>
      <c r="D110" s="69" t="s">
        <v>270</v>
      </c>
      <c r="E110" s="69" t="s">
        <v>271</v>
      </c>
      <c r="F110" s="69">
        <f t="shared" si="2"/>
        <v>184.10321047609727</v>
      </c>
      <c r="G110" s="69">
        <f t="shared" si="3"/>
        <v>76.459845429894131</v>
      </c>
    </row>
    <row r="111" spans="1:7" s="70" customFormat="1" ht="15" customHeight="1" x14ac:dyDescent="0.2">
      <c r="A111" s="72" t="s">
        <v>272</v>
      </c>
      <c r="B111" s="69" t="s">
        <v>273</v>
      </c>
      <c r="C111" s="69" t="s">
        <v>78</v>
      </c>
      <c r="D111" s="69" t="s">
        <v>78</v>
      </c>
      <c r="E111" s="69" t="s">
        <v>274</v>
      </c>
      <c r="F111" s="69">
        <f t="shared" si="2"/>
        <v>142.17510985984748</v>
      </c>
      <c r="G111" s="69">
        <f t="shared" si="3"/>
        <v>0</v>
      </c>
    </row>
    <row r="112" spans="1:7" s="70" customFormat="1" ht="15" customHeight="1" x14ac:dyDescent="0.2">
      <c r="A112" s="73" t="s">
        <v>275</v>
      </c>
      <c r="B112" s="74" t="s">
        <v>276</v>
      </c>
      <c r="C112" s="74" t="s">
        <v>78</v>
      </c>
      <c r="D112" s="74" t="s">
        <v>78</v>
      </c>
      <c r="E112" s="74" t="s">
        <v>277</v>
      </c>
      <c r="F112" s="74">
        <f t="shared" si="2"/>
        <v>100.17293658310564</v>
      </c>
      <c r="G112" s="74">
        <f t="shared" si="3"/>
        <v>0</v>
      </c>
    </row>
    <row r="113" spans="1:7" s="70" customFormat="1" ht="15" customHeight="1" x14ac:dyDescent="0.2">
      <c r="A113" s="73" t="s">
        <v>278</v>
      </c>
      <c r="B113" s="74" t="s">
        <v>279</v>
      </c>
      <c r="C113" s="74" t="s">
        <v>78</v>
      </c>
      <c r="D113" s="74" t="s">
        <v>78</v>
      </c>
      <c r="E113" s="74" t="s">
        <v>280</v>
      </c>
      <c r="F113" s="74">
        <f t="shared" si="2"/>
        <v>141.77457823735503</v>
      </c>
      <c r="G113" s="74">
        <f t="shared" si="3"/>
        <v>0</v>
      </c>
    </row>
    <row r="114" spans="1:7" s="70" customFormat="1" ht="15" customHeight="1" x14ac:dyDescent="0.2">
      <c r="A114" s="73" t="s">
        <v>281</v>
      </c>
      <c r="B114" s="74" t="s">
        <v>282</v>
      </c>
      <c r="C114" s="74" t="s">
        <v>78</v>
      </c>
      <c r="D114" s="74" t="s">
        <v>78</v>
      </c>
      <c r="E114" s="74" t="s">
        <v>283</v>
      </c>
      <c r="F114" s="74">
        <f t="shared" si="2"/>
        <v>251.65162350544711</v>
      </c>
      <c r="G114" s="74">
        <f t="shared" si="3"/>
        <v>0</v>
      </c>
    </row>
    <row r="115" spans="1:7" s="70" customFormat="1" ht="15" customHeight="1" x14ac:dyDescent="0.2">
      <c r="A115" s="73" t="s">
        <v>284</v>
      </c>
      <c r="B115" s="74" t="s">
        <v>78</v>
      </c>
      <c r="C115" s="74" t="s">
        <v>78</v>
      </c>
      <c r="D115" s="74" t="s">
        <v>78</v>
      </c>
      <c r="E115" s="74" t="s">
        <v>285</v>
      </c>
      <c r="F115" s="74">
        <f t="shared" si="2"/>
        <v>0</v>
      </c>
      <c r="G115" s="74">
        <f t="shared" si="3"/>
        <v>0</v>
      </c>
    </row>
    <row r="116" spans="1:7" s="70" customFormat="1" ht="15" customHeight="1" x14ac:dyDescent="0.2">
      <c r="A116" s="72" t="s">
        <v>76</v>
      </c>
      <c r="B116" s="69" t="s">
        <v>286</v>
      </c>
      <c r="C116" s="69" t="s">
        <v>78</v>
      </c>
      <c r="D116" s="69" t="s">
        <v>78</v>
      </c>
      <c r="E116" s="69" t="s">
        <v>287</v>
      </c>
      <c r="F116" s="69">
        <f t="shared" si="2"/>
        <v>485.82805584325411</v>
      </c>
      <c r="G116" s="69">
        <f t="shared" si="3"/>
        <v>0</v>
      </c>
    </row>
    <row r="117" spans="1:7" s="70" customFormat="1" ht="15" customHeight="1" x14ac:dyDescent="0.2">
      <c r="A117" s="73" t="s">
        <v>151</v>
      </c>
      <c r="B117" s="74" t="s">
        <v>288</v>
      </c>
      <c r="C117" s="74" t="s">
        <v>78</v>
      </c>
      <c r="D117" s="74" t="s">
        <v>78</v>
      </c>
      <c r="E117" s="74" t="s">
        <v>289</v>
      </c>
      <c r="F117" s="74">
        <f t="shared" si="2"/>
        <v>275.67100730993405</v>
      </c>
      <c r="G117" s="74">
        <f t="shared" si="3"/>
        <v>0</v>
      </c>
    </row>
    <row r="118" spans="1:7" s="70" customFormat="1" ht="15" customHeight="1" x14ac:dyDescent="0.2">
      <c r="A118" s="73" t="s">
        <v>154</v>
      </c>
      <c r="B118" s="74" t="s">
        <v>290</v>
      </c>
      <c r="C118" s="74" t="s">
        <v>78</v>
      </c>
      <c r="D118" s="74" t="s">
        <v>78</v>
      </c>
      <c r="E118" s="74" t="s">
        <v>291</v>
      </c>
      <c r="F118" s="74">
        <f t="shared" si="2"/>
        <v>253.54266677032896</v>
      </c>
      <c r="G118" s="74">
        <f t="shared" si="3"/>
        <v>0</v>
      </c>
    </row>
    <row r="119" spans="1:7" s="70" customFormat="1" ht="15" customHeight="1" x14ac:dyDescent="0.2">
      <c r="A119" s="73" t="s">
        <v>157</v>
      </c>
      <c r="B119" s="74" t="s">
        <v>292</v>
      </c>
      <c r="C119" s="74" t="s">
        <v>78</v>
      </c>
      <c r="D119" s="74" t="s">
        <v>78</v>
      </c>
      <c r="E119" s="74" t="s">
        <v>293</v>
      </c>
      <c r="F119" s="74">
        <f t="shared" si="2"/>
        <v>818.80275650569217</v>
      </c>
      <c r="G119" s="74">
        <f t="shared" si="3"/>
        <v>0</v>
      </c>
    </row>
    <row r="120" spans="1:7" s="70" customFormat="1" ht="15" customHeight="1" x14ac:dyDescent="0.2">
      <c r="A120" s="73" t="s">
        <v>160</v>
      </c>
      <c r="B120" s="74" t="s">
        <v>294</v>
      </c>
      <c r="C120" s="74" t="s">
        <v>78</v>
      </c>
      <c r="D120" s="74" t="s">
        <v>78</v>
      </c>
      <c r="E120" s="74" t="s">
        <v>295</v>
      </c>
      <c r="F120" s="74">
        <f t="shared" si="2"/>
        <v>135.36001832542905</v>
      </c>
      <c r="G120" s="74">
        <f t="shared" si="3"/>
        <v>0</v>
      </c>
    </row>
    <row r="121" spans="1:7" s="70" customFormat="1" ht="15" customHeight="1" x14ac:dyDescent="0.2">
      <c r="A121" s="73" t="s">
        <v>80</v>
      </c>
      <c r="B121" s="74" t="s">
        <v>296</v>
      </c>
      <c r="C121" s="74" t="s">
        <v>78</v>
      </c>
      <c r="D121" s="74" t="s">
        <v>78</v>
      </c>
      <c r="E121" s="74" t="s">
        <v>297</v>
      </c>
      <c r="F121" s="74">
        <f t="shared" si="2"/>
        <v>100.53621331265398</v>
      </c>
      <c r="G121" s="74">
        <f t="shared" si="3"/>
        <v>0</v>
      </c>
    </row>
    <row r="122" spans="1:7" s="70" customFormat="1" ht="15" customHeight="1" x14ac:dyDescent="0.2">
      <c r="A122" s="73" t="s">
        <v>83</v>
      </c>
      <c r="B122" s="74" t="s">
        <v>298</v>
      </c>
      <c r="C122" s="74" t="s">
        <v>78</v>
      </c>
      <c r="D122" s="74" t="s">
        <v>78</v>
      </c>
      <c r="E122" s="74" t="s">
        <v>299</v>
      </c>
      <c r="F122" s="74">
        <f t="shared" si="2"/>
        <v>75.665662405341578</v>
      </c>
      <c r="G122" s="74">
        <f t="shared" si="3"/>
        <v>0</v>
      </c>
    </row>
    <row r="123" spans="1:7" s="70" customFormat="1" ht="15" customHeight="1" x14ac:dyDescent="0.2">
      <c r="A123" s="72" t="s">
        <v>86</v>
      </c>
      <c r="B123" s="69" t="s">
        <v>300</v>
      </c>
      <c r="C123" s="69" t="s">
        <v>78</v>
      </c>
      <c r="D123" s="69" t="s">
        <v>78</v>
      </c>
      <c r="E123" s="69" t="s">
        <v>301</v>
      </c>
      <c r="F123" s="69">
        <f t="shared" si="2"/>
        <v>158.18680474457969</v>
      </c>
      <c r="G123" s="69">
        <f t="shared" si="3"/>
        <v>0</v>
      </c>
    </row>
    <row r="124" spans="1:7" s="70" customFormat="1" ht="15" customHeight="1" x14ac:dyDescent="0.2">
      <c r="A124" s="73" t="s">
        <v>166</v>
      </c>
      <c r="B124" s="74" t="s">
        <v>302</v>
      </c>
      <c r="C124" s="74" t="s">
        <v>78</v>
      </c>
      <c r="D124" s="74" t="s">
        <v>78</v>
      </c>
      <c r="E124" s="74" t="s">
        <v>303</v>
      </c>
      <c r="F124" s="74">
        <f t="shared" si="2"/>
        <v>190.89010184789902</v>
      </c>
      <c r="G124" s="74">
        <f t="shared" si="3"/>
        <v>0</v>
      </c>
    </row>
    <row r="125" spans="1:7" s="70" customFormat="1" ht="15" customHeight="1" x14ac:dyDescent="0.2">
      <c r="A125" s="73" t="s">
        <v>89</v>
      </c>
      <c r="B125" s="74" t="s">
        <v>304</v>
      </c>
      <c r="C125" s="74" t="s">
        <v>78</v>
      </c>
      <c r="D125" s="74" t="s">
        <v>78</v>
      </c>
      <c r="E125" s="74" t="s">
        <v>305</v>
      </c>
      <c r="F125" s="74">
        <f t="shared" si="2"/>
        <v>222.46885281930645</v>
      </c>
      <c r="G125" s="74">
        <f t="shared" si="3"/>
        <v>0</v>
      </c>
    </row>
    <row r="126" spans="1:7" s="70" customFormat="1" ht="15" customHeight="1" x14ac:dyDescent="0.2">
      <c r="A126" s="73" t="s">
        <v>306</v>
      </c>
      <c r="B126" s="74" t="s">
        <v>307</v>
      </c>
      <c r="C126" s="74" t="s">
        <v>78</v>
      </c>
      <c r="D126" s="74" t="s">
        <v>78</v>
      </c>
      <c r="E126" s="74" t="s">
        <v>308</v>
      </c>
      <c r="F126" s="74">
        <f t="shared" si="2"/>
        <v>531.75607795860969</v>
      </c>
      <c r="G126" s="74">
        <f t="shared" si="3"/>
        <v>0</v>
      </c>
    </row>
    <row r="127" spans="1:7" s="70" customFormat="1" ht="15" customHeight="1" x14ac:dyDescent="0.2">
      <c r="A127" s="73" t="s">
        <v>171</v>
      </c>
      <c r="B127" s="74" t="s">
        <v>309</v>
      </c>
      <c r="C127" s="74" t="s">
        <v>78</v>
      </c>
      <c r="D127" s="74" t="s">
        <v>78</v>
      </c>
      <c r="E127" s="74" t="s">
        <v>310</v>
      </c>
      <c r="F127" s="74">
        <f t="shared" si="2"/>
        <v>97.507363673345182</v>
      </c>
      <c r="G127" s="74">
        <f t="shared" si="3"/>
        <v>0</v>
      </c>
    </row>
    <row r="128" spans="1:7" s="70" customFormat="1" ht="15" customHeight="1" x14ac:dyDescent="0.2">
      <c r="A128" s="73" t="s">
        <v>174</v>
      </c>
      <c r="B128" s="74" t="s">
        <v>311</v>
      </c>
      <c r="C128" s="74" t="s">
        <v>78</v>
      </c>
      <c r="D128" s="74" t="s">
        <v>78</v>
      </c>
      <c r="E128" s="74" t="s">
        <v>312</v>
      </c>
      <c r="F128" s="74">
        <f t="shared" si="2"/>
        <v>34.845559961559736</v>
      </c>
      <c r="G128" s="74">
        <f t="shared" si="3"/>
        <v>0</v>
      </c>
    </row>
    <row r="129" spans="1:7" s="70" customFormat="1" ht="15" customHeight="1" x14ac:dyDescent="0.2">
      <c r="A129" s="73" t="s">
        <v>313</v>
      </c>
      <c r="B129" s="74" t="s">
        <v>314</v>
      </c>
      <c r="C129" s="74" t="s">
        <v>78</v>
      </c>
      <c r="D129" s="74" t="s">
        <v>78</v>
      </c>
      <c r="E129" s="74" t="s">
        <v>315</v>
      </c>
      <c r="F129" s="74">
        <f t="shared" si="2"/>
        <v>148.00407344947428</v>
      </c>
      <c r="G129" s="74">
        <f t="shared" si="3"/>
        <v>0</v>
      </c>
    </row>
    <row r="130" spans="1:7" s="70" customFormat="1" ht="15" customHeight="1" x14ac:dyDescent="0.2">
      <c r="A130" s="73" t="s">
        <v>177</v>
      </c>
      <c r="B130" s="74" t="s">
        <v>316</v>
      </c>
      <c r="C130" s="74" t="s">
        <v>78</v>
      </c>
      <c r="D130" s="74" t="s">
        <v>78</v>
      </c>
      <c r="E130" s="74" t="s">
        <v>317</v>
      </c>
      <c r="F130" s="74">
        <f t="shared" si="2"/>
        <v>170.73125513233933</v>
      </c>
      <c r="G130" s="74">
        <f t="shared" si="3"/>
        <v>0</v>
      </c>
    </row>
    <row r="131" spans="1:7" s="70" customFormat="1" ht="15" customHeight="1" x14ac:dyDescent="0.2">
      <c r="A131" s="73" t="s">
        <v>180</v>
      </c>
      <c r="B131" s="74" t="s">
        <v>318</v>
      </c>
      <c r="C131" s="74" t="s">
        <v>78</v>
      </c>
      <c r="D131" s="74" t="s">
        <v>78</v>
      </c>
      <c r="E131" s="74" t="s">
        <v>319</v>
      </c>
      <c r="F131" s="74">
        <f t="shared" si="2"/>
        <v>116.10822074425184</v>
      </c>
      <c r="G131" s="74">
        <f t="shared" si="3"/>
        <v>0</v>
      </c>
    </row>
    <row r="132" spans="1:7" s="70" customFormat="1" ht="15" customHeight="1" x14ac:dyDescent="0.2">
      <c r="A132" s="73" t="s">
        <v>320</v>
      </c>
      <c r="B132" s="74" t="s">
        <v>321</v>
      </c>
      <c r="C132" s="74" t="s">
        <v>78</v>
      </c>
      <c r="D132" s="74" t="s">
        <v>78</v>
      </c>
      <c r="E132" s="74" t="s">
        <v>322</v>
      </c>
      <c r="F132" s="74">
        <f t="shared" si="2"/>
        <v>172.01792480175575</v>
      </c>
      <c r="G132" s="74">
        <f t="shared" si="3"/>
        <v>0</v>
      </c>
    </row>
    <row r="133" spans="1:7" s="70" customFormat="1" ht="15" customHeight="1" x14ac:dyDescent="0.2">
      <c r="A133" s="72" t="s">
        <v>182</v>
      </c>
      <c r="B133" s="69" t="s">
        <v>323</v>
      </c>
      <c r="C133" s="69" t="s">
        <v>78</v>
      </c>
      <c r="D133" s="69" t="s">
        <v>78</v>
      </c>
      <c r="E133" s="69" t="s">
        <v>324</v>
      </c>
      <c r="F133" s="69">
        <f t="shared" si="2"/>
        <v>136.92047000390178</v>
      </c>
      <c r="G133" s="69">
        <f t="shared" si="3"/>
        <v>0</v>
      </c>
    </row>
    <row r="134" spans="1:7" s="70" customFormat="1" ht="15" customHeight="1" x14ac:dyDescent="0.2">
      <c r="A134" s="73" t="s">
        <v>325</v>
      </c>
      <c r="B134" s="74" t="s">
        <v>326</v>
      </c>
      <c r="C134" s="74" t="s">
        <v>78</v>
      </c>
      <c r="D134" s="74" t="s">
        <v>78</v>
      </c>
      <c r="E134" s="74" t="s">
        <v>327</v>
      </c>
      <c r="F134" s="74">
        <f t="shared" ref="F134:F197" si="4">IFERROR(E134/B134*100,0)</f>
        <v>112.0222236462064</v>
      </c>
      <c r="G134" s="74">
        <f t="shared" ref="G134:G197" si="5">IFERROR(E134/D134*100,0)</f>
        <v>0</v>
      </c>
    </row>
    <row r="135" spans="1:7" s="70" customFormat="1" ht="15" customHeight="1" x14ac:dyDescent="0.2">
      <c r="A135" s="73" t="s">
        <v>328</v>
      </c>
      <c r="B135" s="74" t="s">
        <v>329</v>
      </c>
      <c r="C135" s="74" t="s">
        <v>78</v>
      </c>
      <c r="D135" s="74" t="s">
        <v>78</v>
      </c>
      <c r="E135" s="74" t="s">
        <v>330</v>
      </c>
      <c r="F135" s="74">
        <f t="shared" si="4"/>
        <v>145.32133933789666</v>
      </c>
      <c r="G135" s="74">
        <f t="shared" si="5"/>
        <v>0</v>
      </c>
    </row>
    <row r="136" spans="1:7" s="70" customFormat="1" ht="15" customHeight="1" x14ac:dyDescent="0.2">
      <c r="A136" s="73" t="s">
        <v>185</v>
      </c>
      <c r="B136" s="74" t="s">
        <v>331</v>
      </c>
      <c r="C136" s="74" t="s">
        <v>78</v>
      </c>
      <c r="D136" s="74" t="s">
        <v>78</v>
      </c>
      <c r="E136" s="74" t="s">
        <v>78</v>
      </c>
      <c r="F136" s="74">
        <f t="shared" si="4"/>
        <v>0</v>
      </c>
      <c r="G136" s="74">
        <f t="shared" si="5"/>
        <v>0</v>
      </c>
    </row>
    <row r="137" spans="1:7" s="70" customFormat="1" ht="15" customHeight="1" x14ac:dyDescent="0.2">
      <c r="A137" s="73" t="s">
        <v>332</v>
      </c>
      <c r="B137" s="74" t="s">
        <v>333</v>
      </c>
      <c r="C137" s="74" t="s">
        <v>78</v>
      </c>
      <c r="D137" s="74" t="s">
        <v>78</v>
      </c>
      <c r="E137" s="74" t="s">
        <v>334</v>
      </c>
      <c r="F137" s="74">
        <f t="shared" si="4"/>
        <v>119.74230686464387</v>
      </c>
      <c r="G137" s="74">
        <f t="shared" si="5"/>
        <v>0</v>
      </c>
    </row>
    <row r="138" spans="1:7" s="70" customFormat="1" ht="15" customHeight="1" x14ac:dyDescent="0.2">
      <c r="A138" s="73" t="s">
        <v>188</v>
      </c>
      <c r="B138" s="74" t="s">
        <v>335</v>
      </c>
      <c r="C138" s="74" t="s">
        <v>78</v>
      </c>
      <c r="D138" s="74" t="s">
        <v>78</v>
      </c>
      <c r="E138" s="74" t="s">
        <v>336</v>
      </c>
      <c r="F138" s="74">
        <f t="shared" si="4"/>
        <v>300.18206266969815</v>
      </c>
      <c r="G138" s="74">
        <f t="shared" si="5"/>
        <v>0</v>
      </c>
    </row>
    <row r="139" spans="1:7" s="70" customFormat="1" ht="15" customHeight="1" x14ac:dyDescent="0.2">
      <c r="A139" s="73" t="s">
        <v>191</v>
      </c>
      <c r="B139" s="74" t="s">
        <v>337</v>
      </c>
      <c r="C139" s="74" t="s">
        <v>78</v>
      </c>
      <c r="D139" s="74" t="s">
        <v>78</v>
      </c>
      <c r="E139" s="74" t="s">
        <v>338</v>
      </c>
      <c r="F139" s="74">
        <f t="shared" si="4"/>
        <v>78.153264939307931</v>
      </c>
      <c r="G139" s="74">
        <f t="shared" si="5"/>
        <v>0</v>
      </c>
    </row>
    <row r="140" spans="1:7" s="70" customFormat="1" ht="15" customHeight="1" x14ac:dyDescent="0.2">
      <c r="A140" s="73" t="s">
        <v>193</v>
      </c>
      <c r="B140" s="74" t="s">
        <v>339</v>
      </c>
      <c r="C140" s="74" t="s">
        <v>78</v>
      </c>
      <c r="D140" s="74" t="s">
        <v>78</v>
      </c>
      <c r="E140" s="74" t="s">
        <v>340</v>
      </c>
      <c r="F140" s="74">
        <f t="shared" si="4"/>
        <v>765.47171958575166</v>
      </c>
      <c r="G140" s="74">
        <f t="shared" si="5"/>
        <v>0</v>
      </c>
    </row>
    <row r="141" spans="1:7" s="70" customFormat="1" ht="15" customHeight="1" x14ac:dyDescent="0.2">
      <c r="A141" s="68" t="s">
        <v>195</v>
      </c>
      <c r="B141" s="69" t="s">
        <v>341</v>
      </c>
      <c r="C141" s="69" t="s">
        <v>342</v>
      </c>
      <c r="D141" s="69" t="s">
        <v>343</v>
      </c>
      <c r="E141" s="69" t="s">
        <v>344</v>
      </c>
      <c r="F141" s="69">
        <f t="shared" si="4"/>
        <v>80.928408518705027</v>
      </c>
      <c r="G141" s="69">
        <f t="shared" si="5"/>
        <v>42.691000000000003</v>
      </c>
    </row>
    <row r="142" spans="1:7" s="70" customFormat="1" ht="15" customHeight="1" x14ac:dyDescent="0.2">
      <c r="A142" s="72" t="s">
        <v>199</v>
      </c>
      <c r="B142" s="69" t="s">
        <v>341</v>
      </c>
      <c r="C142" s="69" t="s">
        <v>78</v>
      </c>
      <c r="D142" s="69" t="s">
        <v>78</v>
      </c>
      <c r="E142" s="69" t="s">
        <v>344</v>
      </c>
      <c r="F142" s="69">
        <f t="shared" si="4"/>
        <v>80.928408518705027</v>
      </c>
      <c r="G142" s="69">
        <f t="shared" si="5"/>
        <v>0</v>
      </c>
    </row>
    <row r="143" spans="1:7" s="70" customFormat="1" ht="15" customHeight="1" x14ac:dyDescent="0.2">
      <c r="A143" s="73" t="s">
        <v>345</v>
      </c>
      <c r="B143" s="74" t="s">
        <v>346</v>
      </c>
      <c r="C143" s="74" t="s">
        <v>78</v>
      </c>
      <c r="D143" s="74" t="s">
        <v>78</v>
      </c>
      <c r="E143" s="74" t="s">
        <v>347</v>
      </c>
      <c r="F143" s="74">
        <f t="shared" si="4"/>
        <v>115.92762505963961</v>
      </c>
      <c r="G143" s="74">
        <f t="shared" si="5"/>
        <v>0</v>
      </c>
    </row>
    <row r="144" spans="1:7" s="70" customFormat="1" ht="15" customHeight="1" x14ac:dyDescent="0.2">
      <c r="A144" s="73" t="s">
        <v>200</v>
      </c>
      <c r="B144" s="74" t="s">
        <v>348</v>
      </c>
      <c r="C144" s="74" t="s">
        <v>78</v>
      </c>
      <c r="D144" s="74" t="s">
        <v>78</v>
      </c>
      <c r="E144" s="74" t="s">
        <v>349</v>
      </c>
      <c r="F144" s="74">
        <f t="shared" si="4"/>
        <v>63.082642965243942</v>
      </c>
      <c r="G144" s="74">
        <f t="shared" si="5"/>
        <v>0</v>
      </c>
    </row>
    <row r="145" spans="1:7" s="70" customFormat="1" ht="15" customHeight="1" x14ac:dyDescent="0.2">
      <c r="A145" s="73" t="s">
        <v>350</v>
      </c>
      <c r="B145" s="74" t="s">
        <v>78</v>
      </c>
      <c r="C145" s="74" t="s">
        <v>78</v>
      </c>
      <c r="D145" s="74" t="s">
        <v>78</v>
      </c>
      <c r="E145" s="74" t="s">
        <v>351</v>
      </c>
      <c r="F145" s="74">
        <f t="shared" si="4"/>
        <v>0</v>
      </c>
      <c r="G145" s="74">
        <f t="shared" si="5"/>
        <v>0</v>
      </c>
    </row>
    <row r="146" spans="1:7" s="70" customFormat="1" ht="15" customHeight="1" x14ac:dyDescent="0.2">
      <c r="A146" s="68" t="s">
        <v>201</v>
      </c>
      <c r="B146" s="69" t="s">
        <v>78</v>
      </c>
      <c r="C146" s="69" t="s">
        <v>352</v>
      </c>
      <c r="D146" s="69" t="s">
        <v>352</v>
      </c>
      <c r="E146" s="69" t="s">
        <v>78</v>
      </c>
      <c r="F146" s="69">
        <f t="shared" si="4"/>
        <v>0</v>
      </c>
      <c r="G146" s="69">
        <f t="shared" si="5"/>
        <v>0</v>
      </c>
    </row>
    <row r="147" spans="1:7" s="70" customFormat="1" ht="15" customHeight="1" x14ac:dyDescent="0.2">
      <c r="A147" s="68" t="s">
        <v>353</v>
      </c>
      <c r="B147" s="69" t="s">
        <v>78</v>
      </c>
      <c r="C147" s="69" t="s">
        <v>354</v>
      </c>
      <c r="D147" s="69" t="s">
        <v>354</v>
      </c>
      <c r="E147" s="69" t="s">
        <v>78</v>
      </c>
      <c r="F147" s="69">
        <f t="shared" si="4"/>
        <v>0</v>
      </c>
      <c r="G147" s="69">
        <f t="shared" si="5"/>
        <v>0</v>
      </c>
    </row>
    <row r="148" spans="1:7" s="70" customFormat="1" ht="15" customHeight="1" x14ac:dyDescent="0.2">
      <c r="A148" s="68" t="s">
        <v>90</v>
      </c>
      <c r="B148" s="69" t="s">
        <v>355</v>
      </c>
      <c r="C148" s="69" t="s">
        <v>356</v>
      </c>
      <c r="D148" s="69" t="s">
        <v>357</v>
      </c>
      <c r="E148" s="69" t="s">
        <v>358</v>
      </c>
      <c r="F148" s="69">
        <f t="shared" si="4"/>
        <v>137.93723410127234</v>
      </c>
      <c r="G148" s="69">
        <f t="shared" si="5"/>
        <v>24.95155607039516</v>
      </c>
    </row>
    <row r="149" spans="1:7" s="70" customFormat="1" ht="15" customHeight="1" x14ac:dyDescent="0.2">
      <c r="A149" s="68" t="s">
        <v>227</v>
      </c>
      <c r="B149" s="69" t="s">
        <v>78</v>
      </c>
      <c r="C149" s="69" t="s">
        <v>359</v>
      </c>
      <c r="D149" s="69" t="s">
        <v>359</v>
      </c>
      <c r="E149" s="69" t="s">
        <v>78</v>
      </c>
      <c r="F149" s="69">
        <f t="shared" si="4"/>
        <v>0</v>
      </c>
      <c r="G149" s="69">
        <f t="shared" si="5"/>
        <v>0</v>
      </c>
    </row>
    <row r="150" spans="1:7" s="70" customFormat="1" ht="15" customHeight="1" x14ac:dyDescent="0.2">
      <c r="A150" s="68" t="s">
        <v>94</v>
      </c>
      <c r="B150" s="69" t="s">
        <v>355</v>
      </c>
      <c r="C150" s="69" t="s">
        <v>360</v>
      </c>
      <c r="D150" s="69" t="s">
        <v>361</v>
      </c>
      <c r="E150" s="69" t="s">
        <v>362</v>
      </c>
      <c r="F150" s="69">
        <f t="shared" si="4"/>
        <v>124.78989345027027</v>
      </c>
      <c r="G150" s="69">
        <f t="shared" si="5"/>
        <v>29.732833248212465</v>
      </c>
    </row>
    <row r="151" spans="1:7" s="70" customFormat="1" ht="15" customHeight="1" x14ac:dyDescent="0.2">
      <c r="A151" s="72" t="s">
        <v>95</v>
      </c>
      <c r="B151" s="69" t="s">
        <v>363</v>
      </c>
      <c r="C151" s="69" t="s">
        <v>78</v>
      </c>
      <c r="D151" s="69" t="s">
        <v>78</v>
      </c>
      <c r="E151" s="69" t="s">
        <v>78</v>
      </c>
      <c r="F151" s="69">
        <f t="shared" si="4"/>
        <v>0</v>
      </c>
      <c r="G151" s="69">
        <f t="shared" si="5"/>
        <v>0</v>
      </c>
    </row>
    <row r="152" spans="1:7" s="70" customFormat="1" ht="15" customHeight="1" x14ac:dyDescent="0.2">
      <c r="A152" s="73" t="s">
        <v>364</v>
      </c>
      <c r="B152" s="74" t="s">
        <v>363</v>
      </c>
      <c r="C152" s="74" t="s">
        <v>78</v>
      </c>
      <c r="D152" s="74" t="s">
        <v>78</v>
      </c>
      <c r="E152" s="74" t="s">
        <v>78</v>
      </c>
      <c r="F152" s="74">
        <f t="shared" si="4"/>
        <v>0</v>
      </c>
      <c r="G152" s="74">
        <f t="shared" si="5"/>
        <v>0</v>
      </c>
    </row>
    <row r="153" spans="1:7" s="70" customFormat="1" ht="15" customHeight="1" x14ac:dyDescent="0.2">
      <c r="A153" s="72" t="s">
        <v>98</v>
      </c>
      <c r="B153" s="69" t="s">
        <v>365</v>
      </c>
      <c r="C153" s="69" t="s">
        <v>78</v>
      </c>
      <c r="D153" s="69" t="s">
        <v>78</v>
      </c>
      <c r="E153" s="69" t="s">
        <v>366</v>
      </c>
      <c r="F153" s="69">
        <f t="shared" si="4"/>
        <v>135.47018479050976</v>
      </c>
      <c r="G153" s="69">
        <f t="shared" si="5"/>
        <v>0</v>
      </c>
    </row>
    <row r="154" spans="1:7" s="70" customFormat="1" ht="15" customHeight="1" x14ac:dyDescent="0.2">
      <c r="A154" s="73" t="s">
        <v>367</v>
      </c>
      <c r="B154" s="74" t="s">
        <v>368</v>
      </c>
      <c r="C154" s="74" t="s">
        <v>78</v>
      </c>
      <c r="D154" s="74" t="s">
        <v>78</v>
      </c>
      <c r="E154" s="74" t="s">
        <v>369</v>
      </c>
      <c r="F154" s="74">
        <f t="shared" si="4"/>
        <v>171.92722411785331</v>
      </c>
      <c r="G154" s="74">
        <f t="shared" si="5"/>
        <v>0</v>
      </c>
    </row>
    <row r="155" spans="1:7" s="70" customFormat="1" ht="15" customHeight="1" x14ac:dyDescent="0.2">
      <c r="A155" s="73" t="s">
        <v>370</v>
      </c>
      <c r="B155" s="74" t="s">
        <v>371</v>
      </c>
      <c r="C155" s="74" t="s">
        <v>78</v>
      </c>
      <c r="D155" s="74" t="s">
        <v>78</v>
      </c>
      <c r="E155" s="74" t="s">
        <v>372</v>
      </c>
      <c r="F155" s="74">
        <f t="shared" si="4"/>
        <v>99.533322226223163</v>
      </c>
      <c r="G155" s="74">
        <f t="shared" si="5"/>
        <v>0</v>
      </c>
    </row>
    <row r="156" spans="1:7" s="70" customFormat="1" ht="15" customHeight="1" x14ac:dyDescent="0.2">
      <c r="A156" s="73" t="s">
        <v>373</v>
      </c>
      <c r="B156" s="74" t="s">
        <v>374</v>
      </c>
      <c r="C156" s="74" t="s">
        <v>78</v>
      </c>
      <c r="D156" s="74" t="s">
        <v>78</v>
      </c>
      <c r="E156" s="74" t="s">
        <v>375</v>
      </c>
      <c r="F156" s="74">
        <f t="shared" si="4"/>
        <v>74.833909115067769</v>
      </c>
      <c r="G156" s="74">
        <f t="shared" si="5"/>
        <v>0</v>
      </c>
    </row>
    <row r="157" spans="1:7" s="70" customFormat="1" ht="15" customHeight="1" x14ac:dyDescent="0.2">
      <c r="A157" s="73" t="s">
        <v>101</v>
      </c>
      <c r="B157" s="74" t="s">
        <v>376</v>
      </c>
      <c r="C157" s="74" t="s">
        <v>78</v>
      </c>
      <c r="D157" s="74" t="s">
        <v>78</v>
      </c>
      <c r="E157" s="74" t="s">
        <v>377</v>
      </c>
      <c r="F157" s="74">
        <f t="shared" si="4"/>
        <v>89.605193369942896</v>
      </c>
      <c r="G157" s="74">
        <f t="shared" si="5"/>
        <v>0</v>
      </c>
    </row>
    <row r="158" spans="1:7" s="70" customFormat="1" ht="15" customHeight="1" x14ac:dyDescent="0.2">
      <c r="A158" s="73" t="s">
        <v>378</v>
      </c>
      <c r="B158" s="74" t="s">
        <v>78</v>
      </c>
      <c r="C158" s="74" t="s">
        <v>78</v>
      </c>
      <c r="D158" s="74" t="s">
        <v>78</v>
      </c>
      <c r="E158" s="74" t="s">
        <v>379</v>
      </c>
      <c r="F158" s="74">
        <f t="shared" si="4"/>
        <v>0</v>
      </c>
      <c r="G158" s="74">
        <f t="shared" si="5"/>
        <v>0</v>
      </c>
    </row>
    <row r="159" spans="1:7" s="70" customFormat="1" ht="15" customHeight="1" x14ac:dyDescent="0.2">
      <c r="A159" s="72" t="s">
        <v>102</v>
      </c>
      <c r="B159" s="69" t="s">
        <v>78</v>
      </c>
      <c r="C159" s="69" t="s">
        <v>78</v>
      </c>
      <c r="D159" s="69" t="s">
        <v>78</v>
      </c>
      <c r="E159" s="69" t="s">
        <v>380</v>
      </c>
      <c r="F159" s="69">
        <f t="shared" si="4"/>
        <v>0</v>
      </c>
      <c r="G159" s="69">
        <f t="shared" si="5"/>
        <v>0</v>
      </c>
    </row>
    <row r="160" spans="1:7" s="70" customFormat="1" ht="15" customHeight="1" x14ac:dyDescent="0.2">
      <c r="A160" s="73" t="s">
        <v>105</v>
      </c>
      <c r="B160" s="74" t="s">
        <v>78</v>
      </c>
      <c r="C160" s="74" t="s">
        <v>78</v>
      </c>
      <c r="D160" s="74" t="s">
        <v>78</v>
      </c>
      <c r="E160" s="74" t="s">
        <v>380</v>
      </c>
      <c r="F160" s="74">
        <f t="shared" si="4"/>
        <v>0</v>
      </c>
      <c r="G160" s="74">
        <f t="shared" si="5"/>
        <v>0</v>
      </c>
    </row>
    <row r="161" spans="1:7" s="70" customFormat="1" ht="15" customHeight="1" x14ac:dyDescent="0.2">
      <c r="A161" s="68" t="s">
        <v>211</v>
      </c>
      <c r="B161" s="69" t="s">
        <v>78</v>
      </c>
      <c r="C161" s="69" t="s">
        <v>381</v>
      </c>
      <c r="D161" s="69" t="s">
        <v>382</v>
      </c>
      <c r="E161" s="69" t="s">
        <v>383</v>
      </c>
      <c r="F161" s="69">
        <f t="shared" si="4"/>
        <v>0</v>
      </c>
      <c r="G161" s="69">
        <f t="shared" si="5"/>
        <v>13.015358090185677</v>
      </c>
    </row>
    <row r="162" spans="1:7" s="70" customFormat="1" ht="15" customHeight="1" x14ac:dyDescent="0.2">
      <c r="A162" s="72" t="s">
        <v>384</v>
      </c>
      <c r="B162" s="69" t="s">
        <v>78</v>
      </c>
      <c r="C162" s="69" t="s">
        <v>78</v>
      </c>
      <c r="D162" s="69" t="s">
        <v>78</v>
      </c>
      <c r="E162" s="69" t="s">
        <v>383</v>
      </c>
      <c r="F162" s="69">
        <f t="shared" si="4"/>
        <v>0</v>
      </c>
      <c r="G162" s="69">
        <f t="shared" si="5"/>
        <v>0</v>
      </c>
    </row>
    <row r="163" spans="1:7" s="70" customFormat="1" ht="15" customHeight="1" x14ac:dyDescent="0.2">
      <c r="A163" s="73" t="s">
        <v>385</v>
      </c>
      <c r="B163" s="74" t="s">
        <v>78</v>
      </c>
      <c r="C163" s="74" t="s">
        <v>78</v>
      </c>
      <c r="D163" s="74" t="s">
        <v>78</v>
      </c>
      <c r="E163" s="74" t="s">
        <v>383</v>
      </c>
      <c r="F163" s="74">
        <f t="shared" si="4"/>
        <v>0</v>
      </c>
      <c r="G163" s="74">
        <f t="shared" si="5"/>
        <v>0</v>
      </c>
    </row>
    <row r="164" spans="1:7" s="64" customFormat="1" ht="15" customHeight="1" x14ac:dyDescent="0.2">
      <c r="A164" s="62" t="s">
        <v>386</v>
      </c>
      <c r="B164" s="63" t="s">
        <v>78</v>
      </c>
      <c r="C164" s="63" t="s">
        <v>387</v>
      </c>
      <c r="D164" s="63" t="s">
        <v>388</v>
      </c>
      <c r="E164" s="63" t="s">
        <v>78</v>
      </c>
      <c r="F164" s="63">
        <f t="shared" si="4"/>
        <v>0</v>
      </c>
      <c r="G164" s="63">
        <f t="shared" si="5"/>
        <v>0</v>
      </c>
    </row>
    <row r="165" spans="1:7" s="67" customFormat="1" ht="15" customHeight="1" x14ac:dyDescent="0.2">
      <c r="A165" s="65" t="s">
        <v>389</v>
      </c>
      <c r="B165" s="66" t="s">
        <v>78</v>
      </c>
      <c r="C165" s="66" t="s">
        <v>387</v>
      </c>
      <c r="D165" s="66" t="s">
        <v>388</v>
      </c>
      <c r="E165" s="66" t="s">
        <v>78</v>
      </c>
      <c r="F165" s="66">
        <f t="shared" si="4"/>
        <v>0</v>
      </c>
      <c r="G165" s="66">
        <f t="shared" si="5"/>
        <v>0</v>
      </c>
    </row>
    <row r="166" spans="1:7" s="70" customFormat="1" ht="15" customHeight="1" x14ac:dyDescent="0.2">
      <c r="A166" s="68" t="s">
        <v>240</v>
      </c>
      <c r="B166" s="69" t="s">
        <v>78</v>
      </c>
      <c r="C166" s="69" t="s">
        <v>387</v>
      </c>
      <c r="D166" s="69" t="s">
        <v>388</v>
      </c>
      <c r="E166" s="69" t="s">
        <v>78</v>
      </c>
      <c r="F166" s="69">
        <f t="shared" si="4"/>
        <v>0</v>
      </c>
      <c r="G166" s="69">
        <f t="shared" si="5"/>
        <v>0</v>
      </c>
    </row>
    <row r="167" spans="1:7" s="64" customFormat="1" ht="15" customHeight="1" x14ac:dyDescent="0.2">
      <c r="A167" s="62" t="s">
        <v>390</v>
      </c>
      <c r="B167" s="63" t="s">
        <v>78</v>
      </c>
      <c r="C167" s="63" t="s">
        <v>387</v>
      </c>
      <c r="D167" s="63" t="s">
        <v>388</v>
      </c>
      <c r="E167" s="63" t="s">
        <v>78</v>
      </c>
      <c r="F167" s="63">
        <f t="shared" si="4"/>
        <v>0</v>
      </c>
      <c r="G167" s="63">
        <f t="shared" si="5"/>
        <v>0</v>
      </c>
    </row>
    <row r="168" spans="1:7" s="70" customFormat="1" ht="15" customHeight="1" x14ac:dyDescent="0.2">
      <c r="A168" s="68" t="s">
        <v>70</v>
      </c>
      <c r="B168" s="69" t="s">
        <v>78</v>
      </c>
      <c r="C168" s="69" t="s">
        <v>387</v>
      </c>
      <c r="D168" s="69" t="s">
        <v>388</v>
      </c>
      <c r="E168" s="69" t="s">
        <v>78</v>
      </c>
      <c r="F168" s="69">
        <f t="shared" si="4"/>
        <v>0</v>
      </c>
      <c r="G168" s="69">
        <f t="shared" si="5"/>
        <v>0</v>
      </c>
    </row>
    <row r="169" spans="1:7" s="70" customFormat="1" ht="15" customHeight="1" x14ac:dyDescent="0.2">
      <c r="A169" s="68" t="s">
        <v>122</v>
      </c>
      <c r="B169" s="69" t="s">
        <v>78</v>
      </c>
      <c r="C169" s="69" t="s">
        <v>391</v>
      </c>
      <c r="D169" s="69" t="s">
        <v>392</v>
      </c>
      <c r="E169" s="69" t="s">
        <v>78</v>
      </c>
      <c r="F169" s="69">
        <f t="shared" si="4"/>
        <v>0</v>
      </c>
      <c r="G169" s="69">
        <f t="shared" si="5"/>
        <v>0</v>
      </c>
    </row>
    <row r="170" spans="1:7" s="70" customFormat="1" ht="15" customHeight="1" x14ac:dyDescent="0.2">
      <c r="A170" s="68" t="s">
        <v>74</v>
      </c>
      <c r="B170" s="69" t="s">
        <v>78</v>
      </c>
      <c r="C170" s="69" t="s">
        <v>393</v>
      </c>
      <c r="D170" s="69" t="s">
        <v>394</v>
      </c>
      <c r="E170" s="69" t="s">
        <v>78</v>
      </c>
      <c r="F170" s="69">
        <f t="shared" si="4"/>
        <v>0</v>
      </c>
      <c r="G170" s="69">
        <f t="shared" si="5"/>
        <v>0</v>
      </c>
    </row>
    <row r="171" spans="1:7" s="64" customFormat="1" ht="15" customHeight="1" x14ac:dyDescent="0.2">
      <c r="A171" s="62" t="s">
        <v>395</v>
      </c>
      <c r="B171" s="63" t="s">
        <v>396</v>
      </c>
      <c r="C171" s="63" t="s">
        <v>397</v>
      </c>
      <c r="D171" s="63" t="s">
        <v>398</v>
      </c>
      <c r="E171" s="63" t="s">
        <v>399</v>
      </c>
      <c r="F171" s="63">
        <f t="shared" si="4"/>
        <v>143.70323854235539</v>
      </c>
      <c r="G171" s="63">
        <f t="shared" si="5"/>
        <v>20.333914447907951</v>
      </c>
    </row>
    <row r="172" spans="1:7" s="67" customFormat="1" ht="15" customHeight="1" x14ac:dyDescent="0.2">
      <c r="A172" s="65" t="s">
        <v>400</v>
      </c>
      <c r="B172" s="66" t="s">
        <v>396</v>
      </c>
      <c r="C172" s="66" t="s">
        <v>397</v>
      </c>
      <c r="D172" s="66" t="s">
        <v>398</v>
      </c>
      <c r="E172" s="66" t="s">
        <v>399</v>
      </c>
      <c r="F172" s="66">
        <f t="shared" si="4"/>
        <v>143.70323854235539</v>
      </c>
      <c r="G172" s="66">
        <f t="shared" si="5"/>
        <v>20.333914447907951</v>
      </c>
    </row>
    <row r="173" spans="1:7" s="70" customFormat="1" ht="15" customHeight="1" x14ac:dyDescent="0.2">
      <c r="A173" s="68" t="s">
        <v>116</v>
      </c>
      <c r="B173" s="69" t="s">
        <v>396</v>
      </c>
      <c r="C173" s="69" t="s">
        <v>397</v>
      </c>
      <c r="D173" s="69" t="s">
        <v>398</v>
      </c>
      <c r="E173" s="69" t="s">
        <v>399</v>
      </c>
      <c r="F173" s="69">
        <f t="shared" si="4"/>
        <v>143.70323854235539</v>
      </c>
      <c r="G173" s="69">
        <f t="shared" si="5"/>
        <v>20.333914447907951</v>
      </c>
    </row>
    <row r="174" spans="1:7" s="64" customFormat="1" ht="15" customHeight="1" x14ac:dyDescent="0.2">
      <c r="A174" s="62" t="s">
        <v>401</v>
      </c>
      <c r="B174" s="63" t="s">
        <v>396</v>
      </c>
      <c r="C174" s="63" t="s">
        <v>397</v>
      </c>
      <c r="D174" s="63" t="s">
        <v>398</v>
      </c>
      <c r="E174" s="63" t="s">
        <v>399</v>
      </c>
      <c r="F174" s="63">
        <f t="shared" si="4"/>
        <v>143.70323854235539</v>
      </c>
      <c r="G174" s="63">
        <f t="shared" si="5"/>
        <v>20.333914447907951</v>
      </c>
    </row>
    <row r="175" spans="1:7" s="70" customFormat="1" ht="15" customHeight="1" x14ac:dyDescent="0.2">
      <c r="A175" s="68" t="s">
        <v>70</v>
      </c>
      <c r="B175" s="69" t="s">
        <v>396</v>
      </c>
      <c r="C175" s="69" t="s">
        <v>402</v>
      </c>
      <c r="D175" s="69" t="s">
        <v>402</v>
      </c>
      <c r="E175" s="69" t="s">
        <v>399</v>
      </c>
      <c r="F175" s="69">
        <f t="shared" si="4"/>
        <v>143.70323854235539</v>
      </c>
      <c r="G175" s="69">
        <f t="shared" si="5"/>
        <v>23.517706445767537</v>
      </c>
    </row>
    <row r="176" spans="1:7" s="70" customFormat="1" ht="15" customHeight="1" x14ac:dyDescent="0.2">
      <c r="A176" s="68" t="s">
        <v>74</v>
      </c>
      <c r="B176" s="69" t="s">
        <v>396</v>
      </c>
      <c r="C176" s="69" t="s">
        <v>402</v>
      </c>
      <c r="D176" s="69" t="s">
        <v>402</v>
      </c>
      <c r="E176" s="69" t="s">
        <v>399</v>
      </c>
      <c r="F176" s="69">
        <f t="shared" si="4"/>
        <v>143.70323854235539</v>
      </c>
      <c r="G176" s="69">
        <f t="shared" si="5"/>
        <v>23.517706445767537</v>
      </c>
    </row>
    <row r="177" spans="1:7" s="70" customFormat="1" ht="15" customHeight="1" x14ac:dyDescent="0.2">
      <c r="A177" s="72" t="s">
        <v>86</v>
      </c>
      <c r="B177" s="69" t="s">
        <v>396</v>
      </c>
      <c r="C177" s="69" t="s">
        <v>78</v>
      </c>
      <c r="D177" s="69" t="s">
        <v>78</v>
      </c>
      <c r="E177" s="69" t="s">
        <v>399</v>
      </c>
      <c r="F177" s="69">
        <f t="shared" si="4"/>
        <v>143.70323854235539</v>
      </c>
      <c r="G177" s="69">
        <f t="shared" si="5"/>
        <v>0</v>
      </c>
    </row>
    <row r="178" spans="1:7" s="70" customFormat="1" ht="15" customHeight="1" x14ac:dyDescent="0.2">
      <c r="A178" s="73" t="s">
        <v>89</v>
      </c>
      <c r="B178" s="74" t="s">
        <v>396</v>
      </c>
      <c r="C178" s="74" t="s">
        <v>78</v>
      </c>
      <c r="D178" s="74" t="s">
        <v>78</v>
      </c>
      <c r="E178" s="74" t="s">
        <v>399</v>
      </c>
      <c r="F178" s="74">
        <f t="shared" si="4"/>
        <v>143.70323854235539</v>
      </c>
      <c r="G178" s="74">
        <f t="shared" si="5"/>
        <v>0</v>
      </c>
    </row>
    <row r="179" spans="1:7" s="70" customFormat="1" ht="15" customHeight="1" x14ac:dyDescent="0.2">
      <c r="A179" s="68" t="s">
        <v>90</v>
      </c>
      <c r="B179" s="69" t="s">
        <v>78</v>
      </c>
      <c r="C179" s="69" t="s">
        <v>403</v>
      </c>
      <c r="D179" s="69" t="s">
        <v>404</v>
      </c>
      <c r="E179" s="69" t="s">
        <v>78</v>
      </c>
      <c r="F179" s="69">
        <f t="shared" si="4"/>
        <v>0</v>
      </c>
      <c r="G179" s="69">
        <f t="shared" si="5"/>
        <v>0</v>
      </c>
    </row>
    <row r="180" spans="1:7" s="70" customFormat="1" ht="15" customHeight="1" x14ac:dyDescent="0.2">
      <c r="A180" s="68" t="s">
        <v>94</v>
      </c>
      <c r="B180" s="69" t="s">
        <v>78</v>
      </c>
      <c r="C180" s="69" t="s">
        <v>403</v>
      </c>
      <c r="D180" s="69" t="s">
        <v>404</v>
      </c>
      <c r="E180" s="69" t="s">
        <v>78</v>
      </c>
      <c r="F180" s="69">
        <f t="shared" si="4"/>
        <v>0</v>
      </c>
      <c r="G180" s="69">
        <f t="shared" si="5"/>
        <v>0</v>
      </c>
    </row>
    <row r="181" spans="1:7" s="64" customFormat="1" ht="15" customHeight="1" x14ac:dyDescent="0.2">
      <c r="A181" s="62" t="s">
        <v>405</v>
      </c>
      <c r="B181" s="63" t="s">
        <v>406</v>
      </c>
      <c r="C181" s="63" t="s">
        <v>407</v>
      </c>
      <c r="D181" s="63" t="s">
        <v>408</v>
      </c>
      <c r="E181" s="63" t="s">
        <v>409</v>
      </c>
      <c r="F181" s="63">
        <f t="shared" si="4"/>
        <v>11.403377137507951</v>
      </c>
      <c r="G181" s="63">
        <f t="shared" si="5"/>
        <v>1.5404099393990878</v>
      </c>
    </row>
    <row r="182" spans="1:7" s="67" customFormat="1" ht="15" customHeight="1" x14ac:dyDescent="0.2">
      <c r="A182" s="65" t="s">
        <v>410</v>
      </c>
      <c r="B182" s="66" t="s">
        <v>406</v>
      </c>
      <c r="C182" s="66" t="s">
        <v>407</v>
      </c>
      <c r="D182" s="66" t="s">
        <v>408</v>
      </c>
      <c r="E182" s="66" t="s">
        <v>409</v>
      </c>
      <c r="F182" s="66">
        <f t="shared" si="4"/>
        <v>11.403377137507951</v>
      </c>
      <c r="G182" s="66">
        <f t="shared" si="5"/>
        <v>1.5404099393990878</v>
      </c>
    </row>
    <row r="183" spans="1:7" s="70" customFormat="1" ht="15" customHeight="1" x14ac:dyDescent="0.2">
      <c r="A183" s="68" t="s">
        <v>116</v>
      </c>
      <c r="B183" s="69" t="s">
        <v>406</v>
      </c>
      <c r="C183" s="69" t="s">
        <v>407</v>
      </c>
      <c r="D183" s="69" t="s">
        <v>408</v>
      </c>
      <c r="E183" s="69" t="s">
        <v>409</v>
      </c>
      <c r="F183" s="69">
        <f t="shared" si="4"/>
        <v>11.403377137507951</v>
      </c>
      <c r="G183" s="69">
        <f t="shared" si="5"/>
        <v>1.5404099393990878</v>
      </c>
    </row>
    <row r="184" spans="1:7" s="64" customFormat="1" ht="15" customHeight="1" x14ac:dyDescent="0.2">
      <c r="A184" s="62" t="s">
        <v>411</v>
      </c>
      <c r="B184" s="63" t="s">
        <v>406</v>
      </c>
      <c r="C184" s="63" t="s">
        <v>407</v>
      </c>
      <c r="D184" s="63" t="s">
        <v>408</v>
      </c>
      <c r="E184" s="63" t="s">
        <v>409</v>
      </c>
      <c r="F184" s="63">
        <f t="shared" si="4"/>
        <v>11.403377137507951</v>
      </c>
      <c r="G184" s="63">
        <f t="shared" si="5"/>
        <v>1.5404099393990878</v>
      </c>
    </row>
    <row r="185" spans="1:7" s="70" customFormat="1" ht="15" customHeight="1" x14ac:dyDescent="0.2">
      <c r="A185" s="68" t="s">
        <v>90</v>
      </c>
      <c r="B185" s="69" t="s">
        <v>406</v>
      </c>
      <c r="C185" s="69" t="s">
        <v>407</v>
      </c>
      <c r="D185" s="69" t="s">
        <v>408</v>
      </c>
      <c r="E185" s="69" t="s">
        <v>409</v>
      </c>
      <c r="F185" s="69">
        <f t="shared" si="4"/>
        <v>11.403377137507951</v>
      </c>
      <c r="G185" s="69">
        <f t="shared" si="5"/>
        <v>1.5404099393990878</v>
      </c>
    </row>
    <row r="186" spans="1:7" s="70" customFormat="1" ht="15" customHeight="1" x14ac:dyDescent="0.2">
      <c r="A186" s="68" t="s">
        <v>94</v>
      </c>
      <c r="B186" s="69" t="s">
        <v>406</v>
      </c>
      <c r="C186" s="69" t="s">
        <v>407</v>
      </c>
      <c r="D186" s="69" t="s">
        <v>408</v>
      </c>
      <c r="E186" s="69" t="s">
        <v>409</v>
      </c>
      <c r="F186" s="69">
        <f t="shared" si="4"/>
        <v>11.403377137507951</v>
      </c>
      <c r="G186" s="69">
        <f t="shared" si="5"/>
        <v>1.5404099393990878</v>
      </c>
    </row>
    <row r="187" spans="1:7" s="70" customFormat="1" ht="15" customHeight="1" x14ac:dyDescent="0.2">
      <c r="A187" s="72" t="s">
        <v>98</v>
      </c>
      <c r="B187" s="69" t="s">
        <v>406</v>
      </c>
      <c r="C187" s="69" t="s">
        <v>78</v>
      </c>
      <c r="D187" s="69" t="s">
        <v>78</v>
      </c>
      <c r="E187" s="69" t="s">
        <v>409</v>
      </c>
      <c r="F187" s="69">
        <f t="shared" si="4"/>
        <v>11.403377137507951</v>
      </c>
      <c r="G187" s="69">
        <f t="shared" si="5"/>
        <v>0</v>
      </c>
    </row>
    <row r="188" spans="1:7" s="70" customFormat="1" ht="15" customHeight="1" x14ac:dyDescent="0.2">
      <c r="A188" s="73" t="s">
        <v>367</v>
      </c>
      <c r="B188" s="74" t="s">
        <v>412</v>
      </c>
      <c r="C188" s="74" t="s">
        <v>78</v>
      </c>
      <c r="D188" s="74" t="s">
        <v>78</v>
      </c>
      <c r="E188" s="74" t="s">
        <v>78</v>
      </c>
      <c r="F188" s="74">
        <f t="shared" si="4"/>
        <v>0</v>
      </c>
      <c r="G188" s="74">
        <f t="shared" si="5"/>
        <v>0</v>
      </c>
    </row>
    <row r="189" spans="1:7" s="70" customFormat="1" ht="15" customHeight="1" x14ac:dyDescent="0.2">
      <c r="A189" s="73" t="s">
        <v>370</v>
      </c>
      <c r="B189" s="74" t="s">
        <v>413</v>
      </c>
      <c r="C189" s="74" t="s">
        <v>78</v>
      </c>
      <c r="D189" s="74" t="s">
        <v>78</v>
      </c>
      <c r="E189" s="74" t="s">
        <v>78</v>
      </c>
      <c r="F189" s="74">
        <f t="shared" si="4"/>
        <v>0</v>
      </c>
      <c r="G189" s="74">
        <f t="shared" si="5"/>
        <v>0</v>
      </c>
    </row>
    <row r="190" spans="1:7" s="70" customFormat="1" ht="15" customHeight="1" x14ac:dyDescent="0.2">
      <c r="A190" s="73" t="s">
        <v>373</v>
      </c>
      <c r="B190" s="74" t="s">
        <v>414</v>
      </c>
      <c r="C190" s="74" t="s">
        <v>78</v>
      </c>
      <c r="D190" s="74" t="s">
        <v>78</v>
      </c>
      <c r="E190" s="74" t="s">
        <v>78</v>
      </c>
      <c r="F190" s="74">
        <f t="shared" si="4"/>
        <v>0</v>
      </c>
      <c r="G190" s="74">
        <f t="shared" si="5"/>
        <v>0</v>
      </c>
    </row>
    <row r="191" spans="1:7" s="70" customFormat="1" ht="15" customHeight="1" x14ac:dyDescent="0.2">
      <c r="A191" s="73" t="s">
        <v>101</v>
      </c>
      <c r="B191" s="74" t="s">
        <v>415</v>
      </c>
      <c r="C191" s="74" t="s">
        <v>78</v>
      </c>
      <c r="D191" s="74" t="s">
        <v>78</v>
      </c>
      <c r="E191" s="74" t="s">
        <v>409</v>
      </c>
      <c r="F191" s="74">
        <f t="shared" si="4"/>
        <v>100.54816961754143</v>
      </c>
      <c r="G191" s="74">
        <f t="shared" si="5"/>
        <v>0</v>
      </c>
    </row>
    <row r="192" spans="1:7" s="64" customFormat="1" ht="15" customHeight="1" x14ac:dyDescent="0.2">
      <c r="A192" s="62" t="s">
        <v>416</v>
      </c>
      <c r="B192" s="63" t="s">
        <v>417</v>
      </c>
      <c r="C192" s="63" t="s">
        <v>418</v>
      </c>
      <c r="D192" s="63" t="s">
        <v>419</v>
      </c>
      <c r="E192" s="63" t="s">
        <v>420</v>
      </c>
      <c r="F192" s="63">
        <f t="shared" si="4"/>
        <v>95.849216711363155</v>
      </c>
      <c r="G192" s="63">
        <f t="shared" si="5"/>
        <v>21.031177617188856</v>
      </c>
    </row>
    <row r="193" spans="1:7" s="67" customFormat="1" ht="15" customHeight="1" x14ac:dyDescent="0.2">
      <c r="A193" s="65" t="s">
        <v>421</v>
      </c>
      <c r="B193" s="66" t="s">
        <v>417</v>
      </c>
      <c r="C193" s="66" t="s">
        <v>418</v>
      </c>
      <c r="D193" s="66" t="s">
        <v>419</v>
      </c>
      <c r="E193" s="66" t="s">
        <v>420</v>
      </c>
      <c r="F193" s="66">
        <f t="shared" si="4"/>
        <v>95.849216711363155</v>
      </c>
      <c r="G193" s="66">
        <f t="shared" si="5"/>
        <v>21.031177617188856</v>
      </c>
    </row>
    <row r="194" spans="1:7" s="70" customFormat="1" ht="15" customHeight="1" x14ac:dyDescent="0.2">
      <c r="A194" s="68" t="s">
        <v>116</v>
      </c>
      <c r="B194" s="69" t="s">
        <v>417</v>
      </c>
      <c r="C194" s="69" t="s">
        <v>418</v>
      </c>
      <c r="D194" s="69" t="s">
        <v>419</v>
      </c>
      <c r="E194" s="69" t="s">
        <v>420</v>
      </c>
      <c r="F194" s="69">
        <f t="shared" si="4"/>
        <v>95.849216711363155</v>
      </c>
      <c r="G194" s="69">
        <f t="shared" si="5"/>
        <v>21.031177617188856</v>
      </c>
    </row>
    <row r="195" spans="1:7" s="64" customFormat="1" ht="15" customHeight="1" x14ac:dyDescent="0.2">
      <c r="A195" s="62" t="s">
        <v>422</v>
      </c>
      <c r="B195" s="63" t="s">
        <v>417</v>
      </c>
      <c r="C195" s="63" t="s">
        <v>418</v>
      </c>
      <c r="D195" s="63" t="s">
        <v>419</v>
      </c>
      <c r="E195" s="63" t="s">
        <v>420</v>
      </c>
      <c r="F195" s="63">
        <f t="shared" si="4"/>
        <v>95.849216711363155</v>
      </c>
      <c r="G195" s="63">
        <f t="shared" si="5"/>
        <v>21.031177617188856</v>
      </c>
    </row>
    <row r="196" spans="1:7" s="70" customFormat="1" ht="15" customHeight="1" x14ac:dyDescent="0.2">
      <c r="A196" s="68" t="s">
        <v>70</v>
      </c>
      <c r="B196" s="69" t="s">
        <v>417</v>
      </c>
      <c r="C196" s="69" t="s">
        <v>418</v>
      </c>
      <c r="D196" s="69" t="s">
        <v>419</v>
      </c>
      <c r="E196" s="69" t="s">
        <v>420</v>
      </c>
      <c r="F196" s="69">
        <f t="shared" si="4"/>
        <v>95.849216711363155</v>
      </c>
      <c r="G196" s="69">
        <f t="shared" si="5"/>
        <v>21.031177617188856</v>
      </c>
    </row>
    <row r="197" spans="1:7" s="70" customFormat="1" ht="15" customHeight="1" x14ac:dyDescent="0.2">
      <c r="A197" s="68" t="s">
        <v>122</v>
      </c>
      <c r="B197" s="69" t="s">
        <v>423</v>
      </c>
      <c r="C197" s="69" t="s">
        <v>424</v>
      </c>
      <c r="D197" s="69" t="s">
        <v>425</v>
      </c>
      <c r="E197" s="69" t="s">
        <v>426</v>
      </c>
      <c r="F197" s="69">
        <f t="shared" si="4"/>
        <v>3.8579156436513165</v>
      </c>
      <c r="G197" s="69">
        <f t="shared" si="5"/>
        <v>1.1951325088339224</v>
      </c>
    </row>
    <row r="198" spans="1:7" s="70" customFormat="1" ht="15" customHeight="1" x14ac:dyDescent="0.2">
      <c r="A198" s="72" t="s">
        <v>127</v>
      </c>
      <c r="B198" s="69" t="s">
        <v>427</v>
      </c>
      <c r="C198" s="69" t="s">
        <v>78</v>
      </c>
      <c r="D198" s="69" t="s">
        <v>78</v>
      </c>
      <c r="E198" s="69" t="s">
        <v>78</v>
      </c>
      <c r="F198" s="69">
        <f t="shared" ref="F198:F237" si="6">IFERROR(E198/B198*100,0)</f>
        <v>0</v>
      </c>
      <c r="G198" s="69">
        <f t="shared" ref="G198:G237" si="7">IFERROR(E198/D198*100,0)</f>
        <v>0</v>
      </c>
    </row>
    <row r="199" spans="1:7" s="70" customFormat="1" ht="15" customHeight="1" x14ac:dyDescent="0.2">
      <c r="A199" s="73" t="s">
        <v>130</v>
      </c>
      <c r="B199" s="74" t="s">
        <v>428</v>
      </c>
      <c r="C199" s="74" t="s">
        <v>78</v>
      </c>
      <c r="D199" s="74" t="s">
        <v>78</v>
      </c>
      <c r="E199" s="74" t="s">
        <v>78</v>
      </c>
      <c r="F199" s="74">
        <f t="shared" si="6"/>
        <v>0</v>
      </c>
      <c r="G199" s="74">
        <f t="shared" si="7"/>
        <v>0</v>
      </c>
    </row>
    <row r="200" spans="1:7" s="70" customFormat="1" ht="15" customHeight="1" x14ac:dyDescent="0.2">
      <c r="A200" s="73" t="s">
        <v>136</v>
      </c>
      <c r="B200" s="74" t="s">
        <v>429</v>
      </c>
      <c r="C200" s="74" t="s">
        <v>78</v>
      </c>
      <c r="D200" s="74" t="s">
        <v>78</v>
      </c>
      <c r="E200" s="74" t="s">
        <v>78</v>
      </c>
      <c r="F200" s="74">
        <f t="shared" si="6"/>
        <v>0</v>
      </c>
      <c r="G200" s="74">
        <f t="shared" si="7"/>
        <v>0</v>
      </c>
    </row>
    <row r="201" spans="1:7" s="70" customFormat="1" ht="15" customHeight="1" x14ac:dyDescent="0.2">
      <c r="A201" s="72" t="s">
        <v>258</v>
      </c>
      <c r="B201" s="69" t="s">
        <v>430</v>
      </c>
      <c r="C201" s="69" t="s">
        <v>78</v>
      </c>
      <c r="D201" s="69" t="s">
        <v>78</v>
      </c>
      <c r="E201" s="69" t="s">
        <v>426</v>
      </c>
      <c r="F201" s="69">
        <f t="shared" si="6"/>
        <v>611.72454331705558</v>
      </c>
      <c r="G201" s="69">
        <f t="shared" si="7"/>
        <v>0</v>
      </c>
    </row>
    <row r="202" spans="1:7" s="70" customFormat="1" ht="15" customHeight="1" x14ac:dyDescent="0.2">
      <c r="A202" s="73" t="s">
        <v>261</v>
      </c>
      <c r="B202" s="74" t="s">
        <v>430</v>
      </c>
      <c r="C202" s="74" t="s">
        <v>78</v>
      </c>
      <c r="D202" s="74" t="s">
        <v>78</v>
      </c>
      <c r="E202" s="74" t="s">
        <v>426</v>
      </c>
      <c r="F202" s="74">
        <f t="shared" si="6"/>
        <v>611.72454331705558</v>
      </c>
      <c r="G202" s="74">
        <f t="shared" si="7"/>
        <v>0</v>
      </c>
    </row>
    <row r="203" spans="1:7" s="70" customFormat="1" ht="15" customHeight="1" x14ac:dyDescent="0.2">
      <c r="A203" s="72" t="s">
        <v>138</v>
      </c>
      <c r="B203" s="69" t="s">
        <v>431</v>
      </c>
      <c r="C203" s="69" t="s">
        <v>78</v>
      </c>
      <c r="D203" s="69" t="s">
        <v>78</v>
      </c>
      <c r="E203" s="69" t="s">
        <v>78</v>
      </c>
      <c r="F203" s="69">
        <f t="shared" si="6"/>
        <v>0</v>
      </c>
      <c r="G203" s="69">
        <f t="shared" si="7"/>
        <v>0</v>
      </c>
    </row>
    <row r="204" spans="1:7" s="70" customFormat="1" ht="15" customHeight="1" x14ac:dyDescent="0.2">
      <c r="A204" s="73" t="s">
        <v>141</v>
      </c>
      <c r="B204" s="74" t="s">
        <v>431</v>
      </c>
      <c r="C204" s="74" t="s">
        <v>78</v>
      </c>
      <c r="D204" s="74" t="s">
        <v>78</v>
      </c>
      <c r="E204" s="74" t="s">
        <v>78</v>
      </c>
      <c r="F204" s="74">
        <f t="shared" si="6"/>
        <v>0</v>
      </c>
      <c r="G204" s="74">
        <f t="shared" si="7"/>
        <v>0</v>
      </c>
    </row>
    <row r="205" spans="1:7" s="70" customFormat="1" ht="15" customHeight="1" x14ac:dyDescent="0.2">
      <c r="A205" s="68" t="s">
        <v>74</v>
      </c>
      <c r="B205" s="69" t="s">
        <v>432</v>
      </c>
      <c r="C205" s="69" t="s">
        <v>433</v>
      </c>
      <c r="D205" s="69" t="s">
        <v>434</v>
      </c>
      <c r="E205" s="69" t="s">
        <v>435</v>
      </c>
      <c r="F205" s="69">
        <f t="shared" si="6"/>
        <v>42.388253689258356</v>
      </c>
      <c r="G205" s="69">
        <f t="shared" si="7"/>
        <v>13.214317277949625</v>
      </c>
    </row>
    <row r="206" spans="1:7" s="70" customFormat="1" ht="15" customHeight="1" x14ac:dyDescent="0.2">
      <c r="A206" s="72" t="s">
        <v>272</v>
      </c>
      <c r="B206" s="69" t="s">
        <v>436</v>
      </c>
      <c r="C206" s="69" t="s">
        <v>78</v>
      </c>
      <c r="D206" s="69" t="s">
        <v>78</v>
      </c>
      <c r="E206" s="69" t="s">
        <v>437</v>
      </c>
      <c r="F206" s="69">
        <f t="shared" si="6"/>
        <v>26.802302100161551</v>
      </c>
      <c r="G206" s="69">
        <f t="shared" si="7"/>
        <v>0</v>
      </c>
    </row>
    <row r="207" spans="1:7" s="70" customFormat="1" ht="15" customHeight="1" x14ac:dyDescent="0.2">
      <c r="A207" s="73" t="s">
        <v>278</v>
      </c>
      <c r="B207" s="74" t="s">
        <v>436</v>
      </c>
      <c r="C207" s="74" t="s">
        <v>78</v>
      </c>
      <c r="D207" s="74" t="s">
        <v>78</v>
      </c>
      <c r="E207" s="74" t="s">
        <v>78</v>
      </c>
      <c r="F207" s="74">
        <f t="shared" si="6"/>
        <v>0</v>
      </c>
      <c r="G207" s="74">
        <f t="shared" si="7"/>
        <v>0</v>
      </c>
    </row>
    <row r="208" spans="1:7" s="70" customFormat="1" ht="15" customHeight="1" x14ac:dyDescent="0.2">
      <c r="A208" s="73" t="s">
        <v>281</v>
      </c>
      <c r="B208" s="74" t="s">
        <v>78</v>
      </c>
      <c r="C208" s="74" t="s">
        <v>78</v>
      </c>
      <c r="D208" s="74" t="s">
        <v>78</v>
      </c>
      <c r="E208" s="74" t="s">
        <v>437</v>
      </c>
      <c r="F208" s="74">
        <f t="shared" si="6"/>
        <v>0</v>
      </c>
      <c r="G208" s="74">
        <f t="shared" si="7"/>
        <v>0</v>
      </c>
    </row>
    <row r="209" spans="1:7" s="70" customFormat="1" ht="15" customHeight="1" x14ac:dyDescent="0.2">
      <c r="A209" s="72" t="s">
        <v>76</v>
      </c>
      <c r="B209" s="69" t="s">
        <v>438</v>
      </c>
      <c r="C209" s="69" t="s">
        <v>78</v>
      </c>
      <c r="D209" s="69" t="s">
        <v>78</v>
      </c>
      <c r="E209" s="69" t="s">
        <v>78</v>
      </c>
      <c r="F209" s="69">
        <f t="shared" si="6"/>
        <v>0</v>
      </c>
      <c r="G209" s="69">
        <f t="shared" si="7"/>
        <v>0</v>
      </c>
    </row>
    <row r="210" spans="1:7" s="70" customFormat="1" ht="15" customHeight="1" x14ac:dyDescent="0.2">
      <c r="A210" s="73" t="s">
        <v>151</v>
      </c>
      <c r="B210" s="74" t="s">
        <v>438</v>
      </c>
      <c r="C210" s="74" t="s">
        <v>78</v>
      </c>
      <c r="D210" s="74" t="s">
        <v>78</v>
      </c>
      <c r="E210" s="74" t="s">
        <v>78</v>
      </c>
      <c r="F210" s="74">
        <f t="shared" si="6"/>
        <v>0</v>
      </c>
      <c r="G210" s="74">
        <f t="shared" si="7"/>
        <v>0</v>
      </c>
    </row>
    <row r="211" spans="1:7" s="70" customFormat="1" ht="15" customHeight="1" x14ac:dyDescent="0.2">
      <c r="A211" s="72" t="s">
        <v>86</v>
      </c>
      <c r="B211" s="69" t="s">
        <v>439</v>
      </c>
      <c r="C211" s="69" t="s">
        <v>78</v>
      </c>
      <c r="D211" s="69" t="s">
        <v>78</v>
      </c>
      <c r="E211" s="69" t="s">
        <v>440</v>
      </c>
      <c r="F211" s="69">
        <f t="shared" si="6"/>
        <v>92.066653358980872</v>
      </c>
      <c r="G211" s="69">
        <f t="shared" si="7"/>
        <v>0</v>
      </c>
    </row>
    <row r="212" spans="1:7" s="70" customFormat="1" ht="15" customHeight="1" x14ac:dyDescent="0.2">
      <c r="A212" s="73" t="s">
        <v>306</v>
      </c>
      <c r="B212" s="74" t="s">
        <v>441</v>
      </c>
      <c r="C212" s="74" t="s">
        <v>78</v>
      </c>
      <c r="D212" s="74" t="s">
        <v>78</v>
      </c>
      <c r="E212" s="74" t="s">
        <v>78</v>
      </c>
      <c r="F212" s="74">
        <f t="shared" si="6"/>
        <v>0</v>
      </c>
      <c r="G212" s="74">
        <f t="shared" si="7"/>
        <v>0</v>
      </c>
    </row>
    <row r="213" spans="1:7" s="70" customFormat="1" ht="15" customHeight="1" x14ac:dyDescent="0.2">
      <c r="A213" s="73" t="s">
        <v>177</v>
      </c>
      <c r="B213" s="74" t="s">
        <v>442</v>
      </c>
      <c r="C213" s="74" t="s">
        <v>78</v>
      </c>
      <c r="D213" s="74" t="s">
        <v>78</v>
      </c>
      <c r="E213" s="74" t="s">
        <v>440</v>
      </c>
      <c r="F213" s="74">
        <f t="shared" si="6"/>
        <v>116.09668192219679</v>
      </c>
      <c r="G213" s="74">
        <f t="shared" si="7"/>
        <v>0</v>
      </c>
    </row>
    <row r="214" spans="1:7" s="70" customFormat="1" ht="15" customHeight="1" x14ac:dyDescent="0.2">
      <c r="A214" s="68" t="s">
        <v>201</v>
      </c>
      <c r="B214" s="69" t="s">
        <v>78</v>
      </c>
      <c r="C214" s="69" t="s">
        <v>213</v>
      </c>
      <c r="D214" s="69" t="s">
        <v>205</v>
      </c>
      <c r="E214" s="69" t="s">
        <v>443</v>
      </c>
      <c r="F214" s="69">
        <f t="shared" si="6"/>
        <v>0</v>
      </c>
      <c r="G214" s="69">
        <f t="shared" si="7"/>
        <v>62.987186440677966</v>
      </c>
    </row>
    <row r="215" spans="1:7" s="70" customFormat="1" ht="15" customHeight="1" x14ac:dyDescent="0.2">
      <c r="A215" s="72" t="s">
        <v>444</v>
      </c>
      <c r="B215" s="69" t="s">
        <v>78</v>
      </c>
      <c r="C215" s="69" t="s">
        <v>78</v>
      </c>
      <c r="D215" s="69" t="s">
        <v>78</v>
      </c>
      <c r="E215" s="69" t="s">
        <v>443</v>
      </c>
      <c r="F215" s="69">
        <f t="shared" si="6"/>
        <v>0</v>
      </c>
      <c r="G215" s="69">
        <f t="shared" si="7"/>
        <v>0</v>
      </c>
    </row>
    <row r="216" spans="1:7" s="70" customFormat="1" ht="15" customHeight="1" x14ac:dyDescent="0.2">
      <c r="A216" s="73" t="s">
        <v>445</v>
      </c>
      <c r="B216" s="74" t="s">
        <v>78</v>
      </c>
      <c r="C216" s="74" t="s">
        <v>78</v>
      </c>
      <c r="D216" s="74" t="s">
        <v>78</v>
      </c>
      <c r="E216" s="74" t="s">
        <v>443</v>
      </c>
      <c r="F216" s="74">
        <f t="shared" si="6"/>
        <v>0</v>
      </c>
      <c r="G216" s="74">
        <f t="shared" si="7"/>
        <v>0</v>
      </c>
    </row>
    <row r="217" spans="1:7" s="64" customFormat="1" ht="15" customHeight="1" x14ac:dyDescent="0.2">
      <c r="A217" s="62" t="s">
        <v>446</v>
      </c>
      <c r="B217" s="63" t="s">
        <v>78</v>
      </c>
      <c r="C217" s="63" t="s">
        <v>447</v>
      </c>
      <c r="D217" s="63" t="s">
        <v>448</v>
      </c>
      <c r="E217" s="63" t="s">
        <v>78</v>
      </c>
      <c r="F217" s="63">
        <f t="shared" si="6"/>
        <v>0</v>
      </c>
      <c r="G217" s="63">
        <f t="shared" si="7"/>
        <v>0</v>
      </c>
    </row>
    <row r="218" spans="1:7" s="67" customFormat="1" ht="15" customHeight="1" x14ac:dyDescent="0.2">
      <c r="A218" s="65" t="s">
        <v>449</v>
      </c>
      <c r="B218" s="66" t="s">
        <v>78</v>
      </c>
      <c r="C218" s="66" t="s">
        <v>447</v>
      </c>
      <c r="D218" s="66" t="s">
        <v>448</v>
      </c>
      <c r="E218" s="66" t="s">
        <v>78</v>
      </c>
      <c r="F218" s="66">
        <f t="shared" si="6"/>
        <v>0</v>
      </c>
      <c r="G218" s="66">
        <f t="shared" si="7"/>
        <v>0</v>
      </c>
    </row>
    <row r="219" spans="1:7" s="70" customFormat="1" ht="15" customHeight="1" x14ac:dyDescent="0.2">
      <c r="A219" s="68" t="s">
        <v>116</v>
      </c>
      <c r="B219" s="69" t="s">
        <v>78</v>
      </c>
      <c r="C219" s="69" t="s">
        <v>447</v>
      </c>
      <c r="D219" s="69" t="s">
        <v>448</v>
      </c>
      <c r="E219" s="69" t="s">
        <v>78</v>
      </c>
      <c r="F219" s="69">
        <f t="shared" si="6"/>
        <v>0</v>
      </c>
      <c r="G219" s="69">
        <f t="shared" si="7"/>
        <v>0</v>
      </c>
    </row>
    <row r="220" spans="1:7" s="64" customFormat="1" ht="15" customHeight="1" x14ac:dyDescent="0.2">
      <c r="A220" s="62" t="s">
        <v>450</v>
      </c>
      <c r="B220" s="63" t="s">
        <v>78</v>
      </c>
      <c r="C220" s="63" t="s">
        <v>447</v>
      </c>
      <c r="D220" s="63" t="s">
        <v>448</v>
      </c>
      <c r="E220" s="63" t="s">
        <v>78</v>
      </c>
      <c r="F220" s="63">
        <f t="shared" si="6"/>
        <v>0</v>
      </c>
      <c r="G220" s="63">
        <f t="shared" si="7"/>
        <v>0</v>
      </c>
    </row>
    <row r="221" spans="1:7" s="70" customFormat="1" ht="15" customHeight="1" x14ac:dyDescent="0.2">
      <c r="A221" s="68" t="s">
        <v>70</v>
      </c>
      <c r="B221" s="69" t="s">
        <v>78</v>
      </c>
      <c r="C221" s="69" t="s">
        <v>447</v>
      </c>
      <c r="D221" s="69" t="s">
        <v>448</v>
      </c>
      <c r="E221" s="69" t="s">
        <v>78</v>
      </c>
      <c r="F221" s="69">
        <f t="shared" si="6"/>
        <v>0</v>
      </c>
      <c r="G221" s="69">
        <f t="shared" si="7"/>
        <v>0</v>
      </c>
    </row>
    <row r="222" spans="1:7" s="70" customFormat="1" ht="15" customHeight="1" x14ac:dyDescent="0.2">
      <c r="A222" s="68" t="s">
        <v>74</v>
      </c>
      <c r="B222" s="69" t="s">
        <v>78</v>
      </c>
      <c r="C222" s="69" t="s">
        <v>447</v>
      </c>
      <c r="D222" s="69" t="s">
        <v>448</v>
      </c>
      <c r="E222" s="69" t="s">
        <v>78</v>
      </c>
      <c r="F222" s="69">
        <f t="shared" si="6"/>
        <v>0</v>
      </c>
      <c r="G222" s="69">
        <f t="shared" si="7"/>
        <v>0</v>
      </c>
    </row>
    <row r="223" spans="1:7" s="64" customFormat="1" ht="15" customHeight="1" x14ac:dyDescent="0.2">
      <c r="A223" s="62" t="s">
        <v>451</v>
      </c>
      <c r="B223" s="63" t="s">
        <v>452</v>
      </c>
      <c r="C223" s="63" t="s">
        <v>453</v>
      </c>
      <c r="D223" s="63" t="s">
        <v>454</v>
      </c>
      <c r="E223" s="63" t="s">
        <v>455</v>
      </c>
      <c r="F223" s="63">
        <f t="shared" si="6"/>
        <v>31.976441667359133</v>
      </c>
      <c r="G223" s="63">
        <f t="shared" si="7"/>
        <v>25.537892533147243</v>
      </c>
    </row>
    <row r="224" spans="1:7" s="67" customFormat="1" ht="15" customHeight="1" x14ac:dyDescent="0.2">
      <c r="A224" s="65" t="s">
        <v>456</v>
      </c>
      <c r="B224" s="66" t="s">
        <v>452</v>
      </c>
      <c r="C224" s="66" t="s">
        <v>453</v>
      </c>
      <c r="D224" s="66" t="s">
        <v>454</v>
      </c>
      <c r="E224" s="66" t="s">
        <v>455</v>
      </c>
      <c r="F224" s="66">
        <f t="shared" si="6"/>
        <v>31.976441667359133</v>
      </c>
      <c r="G224" s="66">
        <f t="shared" si="7"/>
        <v>25.537892533147243</v>
      </c>
    </row>
    <row r="225" spans="1:7" s="70" customFormat="1" ht="15" customHeight="1" x14ac:dyDescent="0.2">
      <c r="A225" s="68" t="s">
        <v>116</v>
      </c>
      <c r="B225" s="69" t="s">
        <v>452</v>
      </c>
      <c r="C225" s="69" t="s">
        <v>453</v>
      </c>
      <c r="D225" s="69" t="s">
        <v>454</v>
      </c>
      <c r="E225" s="69" t="s">
        <v>455</v>
      </c>
      <c r="F225" s="69">
        <f t="shared" si="6"/>
        <v>31.976441667359133</v>
      </c>
      <c r="G225" s="69">
        <f t="shared" si="7"/>
        <v>25.537892533147243</v>
      </c>
    </row>
    <row r="226" spans="1:7" s="64" customFormat="1" ht="15" customHeight="1" x14ac:dyDescent="0.2">
      <c r="A226" s="62" t="s">
        <v>457</v>
      </c>
      <c r="B226" s="63" t="s">
        <v>452</v>
      </c>
      <c r="C226" s="63" t="s">
        <v>453</v>
      </c>
      <c r="D226" s="63" t="s">
        <v>454</v>
      </c>
      <c r="E226" s="63" t="s">
        <v>455</v>
      </c>
      <c r="F226" s="63">
        <f t="shared" si="6"/>
        <v>31.976441667359133</v>
      </c>
      <c r="G226" s="63">
        <f t="shared" si="7"/>
        <v>25.537892533147243</v>
      </c>
    </row>
    <row r="227" spans="1:7" s="70" customFormat="1" ht="15" customHeight="1" x14ac:dyDescent="0.2">
      <c r="A227" s="68" t="s">
        <v>70</v>
      </c>
      <c r="B227" s="69" t="s">
        <v>452</v>
      </c>
      <c r="C227" s="69" t="s">
        <v>453</v>
      </c>
      <c r="D227" s="69" t="s">
        <v>454</v>
      </c>
      <c r="E227" s="69" t="s">
        <v>455</v>
      </c>
      <c r="F227" s="69">
        <f t="shared" si="6"/>
        <v>31.976441667359133</v>
      </c>
      <c r="G227" s="69">
        <f t="shared" si="7"/>
        <v>25.537892533147243</v>
      </c>
    </row>
    <row r="228" spans="1:7" s="70" customFormat="1" ht="15" customHeight="1" x14ac:dyDescent="0.2">
      <c r="A228" s="68" t="s">
        <v>122</v>
      </c>
      <c r="B228" s="69" t="s">
        <v>78</v>
      </c>
      <c r="C228" s="69" t="s">
        <v>458</v>
      </c>
      <c r="D228" s="69" t="s">
        <v>458</v>
      </c>
      <c r="E228" s="69" t="s">
        <v>78</v>
      </c>
      <c r="F228" s="69">
        <f t="shared" si="6"/>
        <v>0</v>
      </c>
      <c r="G228" s="69">
        <f t="shared" si="7"/>
        <v>0</v>
      </c>
    </row>
    <row r="229" spans="1:7" s="70" customFormat="1" ht="15" customHeight="1" x14ac:dyDescent="0.2">
      <c r="A229" s="68" t="s">
        <v>74</v>
      </c>
      <c r="B229" s="69" t="s">
        <v>452</v>
      </c>
      <c r="C229" s="69" t="s">
        <v>459</v>
      </c>
      <c r="D229" s="69" t="s">
        <v>460</v>
      </c>
      <c r="E229" s="69" t="s">
        <v>455</v>
      </c>
      <c r="F229" s="69">
        <f t="shared" si="6"/>
        <v>31.976441667359133</v>
      </c>
      <c r="G229" s="69">
        <f t="shared" si="7"/>
        <v>33.268909090909091</v>
      </c>
    </row>
    <row r="230" spans="1:7" s="70" customFormat="1" ht="15" customHeight="1" x14ac:dyDescent="0.2">
      <c r="A230" s="72" t="s">
        <v>76</v>
      </c>
      <c r="B230" s="69" t="s">
        <v>461</v>
      </c>
      <c r="C230" s="69" t="s">
        <v>78</v>
      </c>
      <c r="D230" s="69" t="s">
        <v>78</v>
      </c>
      <c r="E230" s="69" t="s">
        <v>455</v>
      </c>
      <c r="F230" s="69">
        <f t="shared" si="6"/>
        <v>31.976550634387969</v>
      </c>
      <c r="G230" s="69">
        <f t="shared" si="7"/>
        <v>0</v>
      </c>
    </row>
    <row r="231" spans="1:7" s="70" customFormat="1" ht="15" customHeight="1" x14ac:dyDescent="0.2">
      <c r="A231" s="73" t="s">
        <v>151</v>
      </c>
      <c r="B231" s="74" t="s">
        <v>462</v>
      </c>
      <c r="C231" s="74" t="s">
        <v>78</v>
      </c>
      <c r="D231" s="74" t="s">
        <v>78</v>
      </c>
      <c r="E231" s="74" t="s">
        <v>78</v>
      </c>
      <c r="F231" s="74">
        <f t="shared" si="6"/>
        <v>0</v>
      </c>
      <c r="G231" s="74">
        <f t="shared" si="7"/>
        <v>0</v>
      </c>
    </row>
    <row r="232" spans="1:7" s="70" customFormat="1" ht="15" customHeight="1" x14ac:dyDescent="0.2">
      <c r="A232" s="73" t="s">
        <v>154</v>
      </c>
      <c r="B232" s="74" t="s">
        <v>463</v>
      </c>
      <c r="C232" s="74" t="s">
        <v>78</v>
      </c>
      <c r="D232" s="74" t="s">
        <v>78</v>
      </c>
      <c r="E232" s="74" t="s">
        <v>464</v>
      </c>
      <c r="F232" s="74">
        <f t="shared" si="6"/>
        <v>25.389666536403439</v>
      </c>
      <c r="G232" s="74">
        <f t="shared" si="7"/>
        <v>0</v>
      </c>
    </row>
    <row r="233" spans="1:7" s="70" customFormat="1" ht="15" customHeight="1" x14ac:dyDescent="0.2">
      <c r="A233" s="73" t="s">
        <v>157</v>
      </c>
      <c r="B233" s="74" t="s">
        <v>465</v>
      </c>
      <c r="C233" s="74" t="s">
        <v>78</v>
      </c>
      <c r="D233" s="74" t="s">
        <v>78</v>
      </c>
      <c r="E233" s="74" t="s">
        <v>466</v>
      </c>
      <c r="F233" s="74">
        <f t="shared" si="6"/>
        <v>38.960243360677666</v>
      </c>
      <c r="G233" s="74">
        <f t="shared" si="7"/>
        <v>0</v>
      </c>
    </row>
    <row r="234" spans="1:7" s="70" customFormat="1" ht="15" customHeight="1" x14ac:dyDescent="0.2">
      <c r="A234" s="73" t="s">
        <v>80</v>
      </c>
      <c r="B234" s="74" t="s">
        <v>467</v>
      </c>
      <c r="C234" s="74" t="s">
        <v>78</v>
      </c>
      <c r="D234" s="74" t="s">
        <v>78</v>
      </c>
      <c r="E234" s="74" t="s">
        <v>468</v>
      </c>
      <c r="F234" s="74">
        <f t="shared" si="6"/>
        <v>6.8417930522555901</v>
      </c>
      <c r="G234" s="74">
        <f t="shared" si="7"/>
        <v>0</v>
      </c>
    </row>
    <row r="235" spans="1:7" s="70" customFormat="1" ht="15" customHeight="1" x14ac:dyDescent="0.2">
      <c r="A235" s="72" t="s">
        <v>182</v>
      </c>
      <c r="B235" s="69" t="s">
        <v>469</v>
      </c>
      <c r="C235" s="69" t="s">
        <v>78</v>
      </c>
      <c r="D235" s="69" t="s">
        <v>78</v>
      </c>
      <c r="E235" s="69" t="s">
        <v>78</v>
      </c>
      <c r="F235" s="69">
        <f t="shared" si="6"/>
        <v>0</v>
      </c>
      <c r="G235" s="69">
        <f t="shared" si="7"/>
        <v>0</v>
      </c>
    </row>
    <row r="236" spans="1:7" s="70" customFormat="1" ht="15" customHeight="1" x14ac:dyDescent="0.2">
      <c r="A236" s="73" t="s">
        <v>193</v>
      </c>
      <c r="B236" s="74" t="s">
        <v>469</v>
      </c>
      <c r="C236" s="74" t="s">
        <v>78</v>
      </c>
      <c r="D236" s="74" t="s">
        <v>78</v>
      </c>
      <c r="E236" s="74" t="s">
        <v>78</v>
      </c>
      <c r="F236" s="74">
        <f t="shared" si="6"/>
        <v>0</v>
      </c>
      <c r="G236" s="74">
        <f t="shared" si="7"/>
        <v>0</v>
      </c>
    </row>
    <row r="237" spans="1:7" s="70" customFormat="1" ht="15" customHeight="1" x14ac:dyDescent="0.2">
      <c r="A237" s="68" t="s">
        <v>195</v>
      </c>
      <c r="B237" s="69" t="s">
        <v>78</v>
      </c>
      <c r="C237" s="69" t="s">
        <v>197</v>
      </c>
      <c r="D237" s="69" t="s">
        <v>197</v>
      </c>
      <c r="E237" s="69" t="s">
        <v>78</v>
      </c>
      <c r="F237" s="69">
        <f t="shared" si="6"/>
        <v>0</v>
      </c>
      <c r="G237" s="69">
        <f t="shared" si="7"/>
        <v>0</v>
      </c>
    </row>
  </sheetData>
  <mergeCells count="2">
    <mergeCell ref="A1:G1"/>
    <mergeCell ref="A2:G2"/>
  </mergeCells>
  <pageMargins left="0.7" right="0.7" top="0.75" bottom="0.75" header="0.3" footer="0.3"/>
  <pageSetup paperSize="9" scale="7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DC851-7E25-402F-B16B-D418B1900CB4}">
  <sheetPr>
    <pageSetUpPr fitToPage="1"/>
  </sheetPr>
  <dimension ref="A2:L98"/>
  <sheetViews>
    <sheetView tabSelected="1" workbookViewId="0">
      <selection activeCell="M8" sqref="M8"/>
    </sheetView>
  </sheetViews>
  <sheetFormatPr defaultRowHeight="15" x14ac:dyDescent="0.25"/>
  <cols>
    <col min="1" max="1" width="31.5703125" customWidth="1"/>
    <col min="2" max="2" width="14" customWidth="1"/>
    <col min="3" max="3" width="17" customWidth="1"/>
    <col min="4" max="4" width="16.7109375" customWidth="1"/>
    <col min="6" max="6" width="12.7109375" customWidth="1"/>
    <col min="7" max="7" width="12.5703125" customWidth="1"/>
    <col min="8" max="8" width="13.42578125" customWidth="1"/>
    <col min="12" max="12" width="13.140625" customWidth="1"/>
  </cols>
  <sheetData>
    <row r="2" spans="2:8" x14ac:dyDescent="0.25">
      <c r="B2" s="212" t="s">
        <v>470</v>
      </c>
      <c r="C2" s="212"/>
      <c r="D2" s="212"/>
      <c r="E2" s="212"/>
      <c r="F2" s="212"/>
      <c r="G2" s="212"/>
      <c r="H2" s="212"/>
    </row>
    <row r="3" spans="2:8" ht="16.5" thickBot="1" x14ac:dyDescent="0.3">
      <c r="B3" s="75"/>
      <c r="C3" s="75"/>
      <c r="D3" s="75"/>
      <c r="E3" s="75"/>
      <c r="F3" s="75"/>
      <c r="G3" s="75"/>
      <c r="H3" s="75"/>
    </row>
    <row r="4" spans="2:8" ht="32.25" thickBot="1" x14ac:dyDescent="0.3">
      <c r="B4" s="76" t="s">
        <v>471</v>
      </c>
      <c r="C4" s="77" t="s">
        <v>472</v>
      </c>
      <c r="D4" s="77" t="s">
        <v>473</v>
      </c>
      <c r="E4" s="77" t="s">
        <v>474</v>
      </c>
      <c r="F4" s="77" t="s">
        <v>475</v>
      </c>
      <c r="G4" s="77" t="s">
        <v>476</v>
      </c>
      <c r="H4" s="77" t="s">
        <v>477</v>
      </c>
    </row>
    <row r="5" spans="2:8" ht="48" customHeight="1" thickBot="1" x14ac:dyDescent="0.3">
      <c r="B5" s="78" t="s">
        <v>478</v>
      </c>
      <c r="C5" s="79" t="s">
        <v>479</v>
      </c>
      <c r="D5" s="79" t="s">
        <v>480</v>
      </c>
      <c r="E5" s="79" t="s">
        <v>481</v>
      </c>
      <c r="F5" s="79">
        <v>1</v>
      </c>
      <c r="G5" s="80" t="s">
        <v>482</v>
      </c>
      <c r="H5" s="80"/>
    </row>
    <row r="6" spans="2:8" ht="48" customHeight="1" thickBot="1" x14ac:dyDescent="0.3">
      <c r="B6" s="78" t="s">
        <v>483</v>
      </c>
      <c r="C6" s="79" t="s">
        <v>484</v>
      </c>
      <c r="D6" s="79" t="s">
        <v>485</v>
      </c>
      <c r="E6" s="79" t="s">
        <v>481</v>
      </c>
      <c r="F6" s="79">
        <v>1</v>
      </c>
      <c r="G6" s="80" t="s">
        <v>486</v>
      </c>
      <c r="H6" s="80"/>
    </row>
    <row r="7" spans="2:8" ht="44.25" customHeight="1" thickBot="1" x14ac:dyDescent="0.3">
      <c r="B7" s="78" t="s">
        <v>487</v>
      </c>
      <c r="C7" s="79" t="s">
        <v>484</v>
      </c>
      <c r="D7" s="79" t="s">
        <v>485</v>
      </c>
      <c r="E7" s="79" t="s">
        <v>481</v>
      </c>
      <c r="F7" s="79">
        <v>1</v>
      </c>
      <c r="G7" s="80" t="s">
        <v>488</v>
      </c>
      <c r="H7" s="80"/>
    </row>
    <row r="8" spans="2:8" ht="50.25" customHeight="1" thickBot="1" x14ac:dyDescent="0.3">
      <c r="B8" s="78" t="s">
        <v>489</v>
      </c>
      <c r="C8" s="79" t="s">
        <v>490</v>
      </c>
      <c r="D8" s="79" t="s">
        <v>491</v>
      </c>
      <c r="E8" s="79" t="s">
        <v>481</v>
      </c>
      <c r="F8" s="79">
        <v>1</v>
      </c>
      <c r="G8" s="80" t="s">
        <v>492</v>
      </c>
      <c r="H8" s="80"/>
    </row>
    <row r="9" spans="2:8" ht="46.5" customHeight="1" thickBot="1" x14ac:dyDescent="0.3">
      <c r="B9" s="78" t="s">
        <v>493</v>
      </c>
      <c r="C9" s="79" t="s">
        <v>494</v>
      </c>
      <c r="D9" s="79" t="s">
        <v>495</v>
      </c>
      <c r="E9" s="79" t="s">
        <v>481</v>
      </c>
      <c r="F9" s="79">
        <v>1</v>
      </c>
      <c r="G9" s="80" t="s">
        <v>496</v>
      </c>
      <c r="H9" s="80" t="s">
        <v>497</v>
      </c>
    </row>
    <row r="10" spans="2:8" ht="27.75" customHeight="1" thickBot="1" x14ac:dyDescent="0.3">
      <c r="B10" s="78"/>
      <c r="C10" s="79" t="s">
        <v>498</v>
      </c>
      <c r="D10" s="79"/>
      <c r="E10" s="79"/>
      <c r="F10" s="79"/>
      <c r="G10" s="80" t="s">
        <v>499</v>
      </c>
      <c r="H10" s="80"/>
    </row>
    <row r="11" spans="2:8" ht="15.75" x14ac:dyDescent="0.25">
      <c r="B11" s="81"/>
      <c r="C11" s="75"/>
      <c r="D11" s="75"/>
      <c r="E11" s="75"/>
      <c r="F11" s="75"/>
      <c r="G11" s="82"/>
      <c r="H11" s="82"/>
    </row>
    <row r="12" spans="2:8" ht="15.75" x14ac:dyDescent="0.25">
      <c r="B12" s="81"/>
      <c r="C12" s="75"/>
      <c r="D12" s="75"/>
      <c r="E12" s="75"/>
      <c r="F12" s="75"/>
      <c r="G12" s="82"/>
      <c r="H12" s="82"/>
    </row>
    <row r="13" spans="2:8" ht="15.75" customHeight="1" x14ac:dyDescent="0.25">
      <c r="B13" s="218" t="s">
        <v>613</v>
      </c>
      <c r="C13" s="218"/>
      <c r="D13" s="218"/>
      <c r="E13" s="218"/>
      <c r="F13" s="218"/>
      <c r="G13" s="218"/>
      <c r="H13" s="218"/>
    </row>
    <row r="14" spans="2:8" ht="16.5" thickBot="1" x14ac:dyDescent="0.3">
      <c r="B14" s="81"/>
      <c r="C14" s="75"/>
      <c r="D14" s="75"/>
      <c r="E14" s="75"/>
      <c r="F14" s="75"/>
      <c r="G14" s="82"/>
      <c r="H14" s="82"/>
    </row>
    <row r="15" spans="2:8" ht="32.25" thickBot="1" x14ac:dyDescent="0.3">
      <c r="B15" s="76" t="s">
        <v>471</v>
      </c>
      <c r="C15" s="77" t="s">
        <v>614</v>
      </c>
      <c r="D15" s="77" t="s">
        <v>473</v>
      </c>
      <c r="E15" s="77" t="s">
        <v>474</v>
      </c>
      <c r="F15" s="77" t="s">
        <v>475</v>
      </c>
      <c r="G15" s="77" t="s">
        <v>476</v>
      </c>
      <c r="H15" s="77" t="s">
        <v>477</v>
      </c>
    </row>
    <row r="16" spans="2:8" ht="16.5" thickBot="1" x14ac:dyDescent="0.3">
      <c r="B16" s="78" t="s">
        <v>615</v>
      </c>
      <c r="C16" s="79" t="s">
        <v>616</v>
      </c>
      <c r="D16" s="79" t="s">
        <v>617</v>
      </c>
      <c r="E16" s="79" t="s">
        <v>481</v>
      </c>
      <c r="F16" s="79">
        <v>1</v>
      </c>
      <c r="G16" s="215">
        <v>13272.28</v>
      </c>
      <c r="H16" s="80"/>
    </row>
    <row r="17" spans="1:12" ht="32.25" thickBot="1" x14ac:dyDescent="0.3">
      <c r="B17" s="216" t="s">
        <v>615</v>
      </c>
      <c r="C17" s="77" t="s">
        <v>618</v>
      </c>
      <c r="D17" s="77" t="s">
        <v>619</v>
      </c>
      <c r="E17" s="77" t="s">
        <v>481</v>
      </c>
      <c r="F17" s="77">
        <v>1</v>
      </c>
      <c r="G17" s="217">
        <v>17253.97</v>
      </c>
      <c r="H17" s="85"/>
    </row>
    <row r="18" spans="1:12" ht="16.5" thickBot="1" x14ac:dyDescent="0.3">
      <c r="B18" s="78"/>
      <c r="C18" s="79" t="s">
        <v>498</v>
      </c>
      <c r="D18" s="79"/>
      <c r="E18" s="79"/>
      <c r="F18" s="79"/>
      <c r="G18" s="215">
        <v>30526.25</v>
      </c>
      <c r="H18" s="80"/>
    </row>
    <row r="19" spans="1:12" ht="15.75" x14ac:dyDescent="0.25">
      <c r="B19" s="81"/>
      <c r="C19" s="75"/>
      <c r="D19" s="75"/>
      <c r="E19" s="75"/>
      <c r="F19" s="75"/>
      <c r="G19" s="82"/>
      <c r="H19" s="82"/>
    </row>
    <row r="21" spans="1:12" ht="15.75" thickBot="1" x14ac:dyDescent="0.3">
      <c r="B21" s="210" t="s">
        <v>500</v>
      </c>
      <c r="C21" s="210"/>
      <c r="D21" s="210"/>
      <c r="E21" s="210"/>
      <c r="F21" s="210"/>
      <c r="G21" s="210"/>
      <c r="H21" s="210"/>
    </row>
    <row r="22" spans="1:12" x14ac:dyDescent="0.25">
      <c r="B22" s="213" t="s">
        <v>471</v>
      </c>
      <c r="C22" s="213" t="s">
        <v>501</v>
      </c>
      <c r="D22" s="213" t="s">
        <v>502</v>
      </c>
      <c r="E22" s="213" t="s">
        <v>503</v>
      </c>
      <c r="F22" s="213" t="s">
        <v>504</v>
      </c>
      <c r="G22" s="213" t="s">
        <v>505</v>
      </c>
      <c r="H22" s="213" t="s">
        <v>506</v>
      </c>
    </row>
    <row r="23" spans="1:12" ht="15.75" thickBot="1" x14ac:dyDescent="0.3">
      <c r="B23" s="214"/>
      <c r="C23" s="214"/>
      <c r="D23" s="214"/>
      <c r="E23" s="214"/>
      <c r="F23" s="214"/>
      <c r="G23" s="214"/>
      <c r="H23" s="214"/>
    </row>
    <row r="24" spans="1:12" ht="32.25" thickBot="1" x14ac:dyDescent="0.3">
      <c r="B24" s="83">
        <v>1</v>
      </c>
      <c r="C24" s="77" t="s">
        <v>507</v>
      </c>
      <c r="D24" s="84" t="s">
        <v>508</v>
      </c>
      <c r="E24" s="77">
        <v>2</v>
      </c>
      <c r="F24" s="77" t="s">
        <v>509</v>
      </c>
      <c r="G24" s="84" t="s">
        <v>510</v>
      </c>
      <c r="H24" s="85" t="s">
        <v>511</v>
      </c>
    </row>
    <row r="25" spans="1:12" ht="16.5" thickBot="1" x14ac:dyDescent="0.3">
      <c r="B25" s="86"/>
      <c r="C25" s="79" t="s">
        <v>512</v>
      </c>
      <c r="D25" s="87"/>
      <c r="E25" s="79">
        <v>2</v>
      </c>
      <c r="F25" s="79"/>
      <c r="G25" s="87"/>
      <c r="H25" s="80" t="s">
        <v>511</v>
      </c>
    </row>
    <row r="26" spans="1:12" x14ac:dyDescent="0.25">
      <c r="B26" s="88"/>
      <c r="C26" s="88"/>
      <c r="D26" s="89"/>
      <c r="E26" s="88"/>
      <c r="F26" s="88"/>
      <c r="G26" s="89"/>
      <c r="H26" s="90"/>
    </row>
    <row r="28" spans="1:12" x14ac:dyDescent="0.25">
      <c r="A28" s="210" t="s">
        <v>513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</row>
    <row r="29" spans="1:12" ht="15.75" x14ac:dyDescent="0.25">
      <c r="A29" s="91"/>
      <c r="B29" s="91"/>
      <c r="C29" s="91"/>
      <c r="D29" s="91"/>
      <c r="E29" s="91"/>
      <c r="F29" s="91"/>
      <c r="G29" s="91"/>
      <c r="H29" s="92"/>
      <c r="I29" s="93"/>
      <c r="J29" s="93"/>
      <c r="K29" s="93"/>
      <c r="L29" s="92" t="e">
        <f>[1]izdaci!D25</f>
        <v>#REF!</v>
      </c>
    </row>
    <row r="30" spans="1:12" ht="72" x14ac:dyDescent="0.25">
      <c r="A30" s="94" t="s">
        <v>514</v>
      </c>
      <c r="B30" s="95" t="s">
        <v>515</v>
      </c>
      <c r="C30" s="94" t="s">
        <v>516</v>
      </c>
      <c r="D30" s="94" t="s">
        <v>517</v>
      </c>
      <c r="E30" s="94" t="s">
        <v>518</v>
      </c>
      <c r="F30" s="94" t="s">
        <v>519</v>
      </c>
      <c r="G30" s="94" t="s">
        <v>520</v>
      </c>
      <c r="H30" s="94" t="s">
        <v>521</v>
      </c>
      <c r="I30" s="94" t="s">
        <v>522</v>
      </c>
      <c r="J30" s="94" t="s">
        <v>523</v>
      </c>
      <c r="K30" s="94" t="s">
        <v>524</v>
      </c>
      <c r="L30" s="94" t="s">
        <v>525</v>
      </c>
    </row>
    <row r="31" spans="1:12" x14ac:dyDescent="0.25">
      <c r="A31" s="96">
        <v>0</v>
      </c>
      <c r="B31" s="96">
        <v>1</v>
      </c>
      <c r="C31" s="96">
        <v>2</v>
      </c>
      <c r="D31" s="96">
        <v>3</v>
      </c>
      <c r="E31" s="96">
        <v>4</v>
      </c>
      <c r="F31" s="96">
        <v>5</v>
      </c>
      <c r="G31" s="96">
        <v>6</v>
      </c>
      <c r="H31" s="96">
        <v>7</v>
      </c>
      <c r="I31" s="96">
        <v>8</v>
      </c>
      <c r="J31" s="96">
        <v>9</v>
      </c>
      <c r="K31" s="96">
        <v>10</v>
      </c>
      <c r="L31" s="96">
        <v>11</v>
      </c>
    </row>
    <row r="32" spans="1:12" ht="31.5" customHeight="1" x14ac:dyDescent="0.25">
      <c r="A32" s="97" t="s">
        <v>526</v>
      </c>
      <c r="B32" s="98">
        <v>878980.34</v>
      </c>
      <c r="C32" s="99">
        <f>SUM(D32:K32)</f>
        <v>39179.929999999993</v>
      </c>
      <c r="D32" s="98">
        <v>36915.35</v>
      </c>
      <c r="E32" s="98">
        <v>1409.84</v>
      </c>
      <c r="F32" s="98"/>
      <c r="G32" s="98">
        <v>207.42</v>
      </c>
      <c r="H32" s="98"/>
      <c r="I32" s="98">
        <v>647.32000000000005</v>
      </c>
      <c r="J32" s="98"/>
      <c r="K32" s="98"/>
      <c r="L32" s="100">
        <v>182</v>
      </c>
    </row>
    <row r="33" spans="1:12" ht="33" customHeight="1" x14ac:dyDescent="0.25">
      <c r="A33" s="97" t="s">
        <v>527</v>
      </c>
      <c r="B33" s="98">
        <v>0</v>
      </c>
      <c r="C33" s="99">
        <f>SUM(D33:K33)</f>
        <v>0</v>
      </c>
      <c r="D33" s="98"/>
      <c r="E33" s="98"/>
      <c r="F33" s="98"/>
      <c r="G33" s="98"/>
      <c r="H33" s="98"/>
      <c r="I33" s="98"/>
      <c r="J33" s="98"/>
      <c r="K33" s="98"/>
      <c r="L33" s="100"/>
    </row>
    <row r="34" spans="1:12" ht="26.25" customHeight="1" x14ac:dyDescent="0.25">
      <c r="A34" s="97" t="s">
        <v>528</v>
      </c>
      <c r="B34" s="98">
        <v>0</v>
      </c>
      <c r="C34" s="99">
        <f>SUM(D34:K34)</f>
        <v>0</v>
      </c>
      <c r="D34" s="98"/>
      <c r="E34" s="98"/>
      <c r="F34" s="98"/>
      <c r="G34" s="98"/>
      <c r="H34" s="98"/>
      <c r="I34" s="98"/>
      <c r="J34" s="98"/>
      <c r="K34" s="98"/>
      <c r="L34" s="100"/>
    </row>
    <row r="35" spans="1:12" ht="24.75" customHeight="1" x14ac:dyDescent="0.25">
      <c r="A35" s="97" t="s">
        <v>529</v>
      </c>
      <c r="B35" s="98">
        <v>25467.5</v>
      </c>
      <c r="C35" s="99">
        <f>SUM(D35:K35)</f>
        <v>24835.589999999997</v>
      </c>
      <c r="D35" s="98">
        <v>819.91</v>
      </c>
      <c r="E35" s="98">
        <v>1961.78</v>
      </c>
      <c r="F35" s="98">
        <v>343.14</v>
      </c>
      <c r="G35" s="98">
        <v>1380.33</v>
      </c>
      <c r="H35" s="98">
        <v>449.02</v>
      </c>
      <c r="I35" s="98">
        <v>6469.03</v>
      </c>
      <c r="J35" s="98">
        <v>13412.38</v>
      </c>
      <c r="K35" s="98"/>
      <c r="L35" s="100">
        <v>566</v>
      </c>
    </row>
    <row r="36" spans="1:12" ht="15.75" customHeight="1" x14ac:dyDescent="0.25">
      <c r="A36" s="97" t="s">
        <v>530</v>
      </c>
      <c r="B36" s="98">
        <v>26575.17</v>
      </c>
      <c r="C36" s="99">
        <f>SUM(D36:K36)</f>
        <v>2904.82</v>
      </c>
      <c r="D36" s="98">
        <v>2904.82</v>
      </c>
      <c r="E36" s="98"/>
      <c r="F36" s="98"/>
      <c r="G36" s="98"/>
      <c r="H36" s="98"/>
      <c r="I36" s="98"/>
      <c r="J36" s="98"/>
      <c r="K36" s="98"/>
      <c r="L36" s="100">
        <v>57</v>
      </c>
    </row>
    <row r="37" spans="1:12" x14ac:dyDescent="0.25">
      <c r="A37" s="101" t="s">
        <v>531</v>
      </c>
      <c r="B37" s="102">
        <f>SUM(B32:B36)</f>
        <v>931023.01</v>
      </c>
      <c r="C37" s="102">
        <f t="shared" ref="C37:H37" si="0">SUM(C32:C36)</f>
        <v>66920.34</v>
      </c>
      <c r="D37" s="102">
        <f t="shared" si="0"/>
        <v>40640.080000000002</v>
      </c>
      <c r="E37" s="102">
        <f t="shared" si="0"/>
        <v>3371.62</v>
      </c>
      <c r="F37" s="102">
        <f t="shared" si="0"/>
        <v>343.14</v>
      </c>
      <c r="G37" s="102">
        <f t="shared" si="0"/>
        <v>1587.75</v>
      </c>
      <c r="H37" s="102">
        <f t="shared" si="0"/>
        <v>449.02</v>
      </c>
      <c r="I37" s="102">
        <f>SUM(I32:I36)</f>
        <v>7116.3499999999995</v>
      </c>
      <c r="J37" s="102">
        <f>SUM(J32:J36)</f>
        <v>13412.38</v>
      </c>
      <c r="K37" s="102">
        <f>SUM(K32:K36)</f>
        <v>0</v>
      </c>
      <c r="L37" s="103">
        <f>MAX(L32:L36)</f>
        <v>566</v>
      </c>
    </row>
    <row r="40" spans="1:12" ht="15.75" x14ac:dyDescent="0.25">
      <c r="A40" s="211" t="s">
        <v>532</v>
      </c>
      <c r="B40" s="211"/>
      <c r="C40" s="211"/>
      <c r="D40" s="211"/>
      <c r="E40" s="211"/>
      <c r="F40" s="211"/>
      <c r="G40" s="211"/>
      <c r="H40" s="211"/>
      <c r="I40" s="211"/>
      <c r="J40" s="211"/>
      <c r="K40" s="93"/>
      <c r="L40" s="93"/>
    </row>
    <row r="41" spans="1:12" ht="16.5" thickBot="1" x14ac:dyDescent="0.3">
      <c r="A41" s="104"/>
      <c r="B41" s="104"/>
      <c r="C41" s="104"/>
      <c r="D41" s="104"/>
      <c r="E41" s="104"/>
      <c r="F41" s="104"/>
      <c r="G41" s="104"/>
      <c r="H41" s="104"/>
      <c r="I41" s="104"/>
      <c r="J41" s="104"/>
      <c r="K41" s="93"/>
      <c r="L41" s="93"/>
    </row>
    <row r="42" spans="1:12" ht="72.75" thickBot="1" x14ac:dyDescent="0.3">
      <c r="A42" s="105" t="s">
        <v>514</v>
      </c>
      <c r="B42" s="106" t="s">
        <v>533</v>
      </c>
      <c r="C42" s="107" t="s">
        <v>534</v>
      </c>
      <c r="D42" s="107" t="s">
        <v>535</v>
      </c>
      <c r="E42" s="107" t="s">
        <v>536</v>
      </c>
      <c r="F42" s="107" t="s">
        <v>537</v>
      </c>
      <c r="G42" s="107" t="s">
        <v>538</v>
      </c>
      <c r="H42" s="107" t="s">
        <v>539</v>
      </c>
      <c r="I42" s="107" t="s">
        <v>540</v>
      </c>
      <c r="J42" s="107" t="s">
        <v>541</v>
      </c>
      <c r="K42" s="108" t="s">
        <v>542</v>
      </c>
      <c r="L42" s="107" t="s">
        <v>543</v>
      </c>
    </row>
    <row r="43" spans="1:12" ht="15.75" thickBot="1" x14ac:dyDescent="0.3">
      <c r="A43" s="109">
        <v>0</v>
      </c>
      <c r="B43" s="110">
        <v>1</v>
      </c>
      <c r="C43" s="110">
        <v>2</v>
      </c>
      <c r="D43" s="110">
        <v>3</v>
      </c>
      <c r="E43" s="110">
        <v>4</v>
      </c>
      <c r="F43" s="110">
        <v>5</v>
      </c>
      <c r="G43" s="110">
        <v>6</v>
      </c>
      <c r="H43" s="110">
        <v>7</v>
      </c>
      <c r="I43" s="110">
        <v>8</v>
      </c>
      <c r="J43" s="111">
        <v>9</v>
      </c>
      <c r="K43" s="110">
        <v>9</v>
      </c>
      <c r="L43" s="110">
        <v>10</v>
      </c>
    </row>
    <row r="44" spans="1:12" ht="20.25" customHeight="1" x14ac:dyDescent="0.25">
      <c r="A44" s="112" t="s">
        <v>544</v>
      </c>
      <c r="B44" s="113">
        <v>1706.91</v>
      </c>
      <c r="C44" s="114">
        <f>SUM(D44:K44)</f>
        <v>0</v>
      </c>
      <c r="D44" s="113"/>
      <c r="E44" s="113"/>
      <c r="F44" s="113"/>
      <c r="G44" s="113"/>
      <c r="H44" s="113"/>
      <c r="I44" s="113"/>
      <c r="J44" s="113"/>
      <c r="K44" s="113"/>
      <c r="L44" s="115"/>
    </row>
    <row r="45" spans="1:12" ht="30" customHeight="1" x14ac:dyDescent="0.25">
      <c r="A45" s="116" t="s">
        <v>545</v>
      </c>
      <c r="B45" s="117">
        <v>5372.47</v>
      </c>
      <c r="C45" s="114">
        <f t="shared" ref="C45:C54" si="1">SUM(D45:K45)</f>
        <v>0</v>
      </c>
      <c r="D45" s="117"/>
      <c r="E45" s="117"/>
      <c r="F45" s="117"/>
      <c r="G45" s="117"/>
      <c r="H45" s="117"/>
      <c r="I45" s="117"/>
      <c r="J45" s="117"/>
      <c r="K45" s="117"/>
      <c r="L45" s="118"/>
    </row>
    <row r="46" spans="1:12" ht="15.75" customHeight="1" x14ac:dyDescent="0.25">
      <c r="A46" s="116" t="s">
        <v>546</v>
      </c>
      <c r="B46" s="117">
        <v>0</v>
      </c>
      <c r="C46" s="114">
        <f t="shared" si="1"/>
        <v>0</v>
      </c>
      <c r="D46" s="117"/>
      <c r="E46" s="117"/>
      <c r="F46" s="117"/>
      <c r="G46" s="117"/>
      <c r="H46" s="117"/>
      <c r="I46" s="117"/>
      <c r="J46" s="117"/>
      <c r="K46" s="117"/>
      <c r="L46" s="118"/>
    </row>
    <row r="47" spans="1:12" ht="19.5" customHeight="1" x14ac:dyDescent="0.25">
      <c r="A47" s="116" t="s">
        <v>547</v>
      </c>
      <c r="B47" s="117">
        <v>25067.66</v>
      </c>
      <c r="C47" s="114">
        <f t="shared" si="1"/>
        <v>0</v>
      </c>
      <c r="D47" s="117"/>
      <c r="E47" s="117"/>
      <c r="F47" s="117"/>
      <c r="G47" s="117"/>
      <c r="H47" s="117"/>
      <c r="I47" s="117"/>
      <c r="J47" s="117"/>
      <c r="K47" s="117"/>
      <c r="L47" s="118"/>
    </row>
    <row r="48" spans="1:12" ht="31.5" customHeight="1" x14ac:dyDescent="0.25">
      <c r="A48" s="116" t="s">
        <v>548</v>
      </c>
      <c r="B48" s="117">
        <v>2982.51</v>
      </c>
      <c r="C48" s="114">
        <f t="shared" si="1"/>
        <v>0</v>
      </c>
      <c r="D48" s="117"/>
      <c r="E48" s="117"/>
      <c r="F48" s="117"/>
      <c r="G48" s="117"/>
      <c r="H48" s="117"/>
      <c r="I48" s="117"/>
      <c r="J48" s="117"/>
      <c r="K48" s="117"/>
      <c r="L48" s="118"/>
    </row>
    <row r="49" spans="1:12" ht="26.25" customHeight="1" x14ac:dyDescent="0.25">
      <c r="A49" s="116" t="s">
        <v>549</v>
      </c>
      <c r="B49" s="117">
        <v>43027.19</v>
      </c>
      <c r="C49" s="114">
        <f t="shared" si="1"/>
        <v>0</v>
      </c>
      <c r="D49" s="117"/>
      <c r="E49" s="117"/>
      <c r="F49" s="117"/>
      <c r="G49" s="117"/>
      <c r="H49" s="117"/>
      <c r="I49" s="117"/>
      <c r="J49" s="117"/>
      <c r="K49" s="117"/>
      <c r="L49" s="118"/>
    </row>
    <row r="50" spans="1:12" ht="20.25" customHeight="1" x14ac:dyDescent="0.25">
      <c r="A50" s="116" t="s">
        <v>550</v>
      </c>
      <c r="B50" s="117">
        <v>409086.25</v>
      </c>
      <c r="C50" s="114">
        <f t="shared" si="1"/>
        <v>0</v>
      </c>
      <c r="D50" s="117"/>
      <c r="E50" s="117"/>
      <c r="F50" s="117"/>
      <c r="G50" s="117"/>
      <c r="H50" s="117"/>
      <c r="I50" s="117"/>
      <c r="J50" s="117"/>
      <c r="K50" s="117"/>
      <c r="L50" s="118"/>
    </row>
    <row r="51" spans="1:12" ht="20.25" customHeight="1" x14ac:dyDescent="0.25">
      <c r="A51" s="116" t="s">
        <v>551</v>
      </c>
      <c r="B51" s="117">
        <v>685017.81</v>
      </c>
      <c r="C51" s="114">
        <f t="shared" si="1"/>
        <v>0</v>
      </c>
      <c r="D51" s="117"/>
      <c r="E51" s="117"/>
      <c r="F51" s="117"/>
      <c r="G51" s="117"/>
      <c r="H51" s="117"/>
      <c r="I51" s="117"/>
      <c r="J51" s="117"/>
      <c r="K51" s="117"/>
      <c r="L51" s="118"/>
    </row>
    <row r="52" spans="1:12" ht="24.75" customHeight="1" x14ac:dyDescent="0.25">
      <c r="A52" s="116" t="s">
        <v>552</v>
      </c>
      <c r="B52" s="117">
        <v>8405.15</v>
      </c>
      <c r="C52" s="114">
        <f t="shared" si="1"/>
        <v>0</v>
      </c>
      <c r="D52" s="117"/>
      <c r="E52" s="117"/>
      <c r="F52" s="117"/>
      <c r="G52" s="117"/>
      <c r="H52" s="117"/>
      <c r="I52" s="117"/>
      <c r="J52" s="117"/>
      <c r="K52" s="117"/>
      <c r="L52" s="118"/>
    </row>
    <row r="53" spans="1:12" ht="27" customHeight="1" x14ac:dyDescent="0.25">
      <c r="A53" s="116" t="s">
        <v>553</v>
      </c>
      <c r="B53" s="117">
        <v>0</v>
      </c>
      <c r="C53" s="114">
        <f t="shared" si="1"/>
        <v>0</v>
      </c>
      <c r="D53" s="117"/>
      <c r="E53" s="117"/>
      <c r="F53" s="117"/>
      <c r="G53" s="117"/>
      <c r="H53" s="117"/>
      <c r="I53" s="117"/>
      <c r="J53" s="117"/>
      <c r="K53" s="117"/>
      <c r="L53" s="118"/>
    </row>
    <row r="54" spans="1:12" ht="15" customHeight="1" thickBot="1" x14ac:dyDescent="0.3">
      <c r="A54" s="116" t="s">
        <v>554</v>
      </c>
      <c r="B54" s="117">
        <v>3727.2</v>
      </c>
      <c r="C54" s="114">
        <f t="shared" si="1"/>
        <v>0</v>
      </c>
      <c r="D54" s="117"/>
      <c r="E54" s="117"/>
      <c r="F54" s="117"/>
      <c r="G54" s="117"/>
      <c r="H54" s="117"/>
      <c r="I54" s="117"/>
      <c r="J54" s="117"/>
      <c r="K54" s="117"/>
      <c r="L54" s="118"/>
    </row>
    <row r="55" spans="1:12" ht="15.75" thickBot="1" x14ac:dyDescent="0.3">
      <c r="A55" s="119" t="s">
        <v>531</v>
      </c>
      <c r="B55" s="120">
        <f>SUM(B44:B54)</f>
        <v>1184393.1499999999</v>
      </c>
      <c r="C55" s="120">
        <f t="shared" ref="C55:K55" si="2">SUM(C44:C54)</f>
        <v>0</v>
      </c>
      <c r="D55" s="120">
        <f t="shared" si="2"/>
        <v>0</v>
      </c>
      <c r="E55" s="120">
        <f t="shared" si="2"/>
        <v>0</v>
      </c>
      <c r="F55" s="120">
        <f t="shared" si="2"/>
        <v>0</v>
      </c>
      <c r="G55" s="120">
        <f t="shared" si="2"/>
        <v>0</v>
      </c>
      <c r="H55" s="120">
        <f t="shared" si="2"/>
        <v>0</v>
      </c>
      <c r="I55" s="120">
        <f t="shared" si="2"/>
        <v>0</v>
      </c>
      <c r="J55" s="120">
        <f t="shared" si="2"/>
        <v>0</v>
      </c>
      <c r="K55" s="120">
        <f t="shared" si="2"/>
        <v>0</v>
      </c>
      <c r="L55" s="121">
        <f>MAX(L44:L54)</f>
        <v>0</v>
      </c>
    </row>
    <row r="56" spans="1:12" x14ac:dyDescent="0.25">
      <c r="A56" s="122"/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4"/>
    </row>
    <row r="60" spans="1:12" x14ac:dyDescent="0.25">
      <c r="C60" s="125" t="s">
        <v>555</v>
      </c>
      <c r="D60" s="30"/>
      <c r="E60" s="30"/>
    </row>
    <row r="61" spans="1:12" x14ac:dyDescent="0.25">
      <c r="C61" s="125" t="s">
        <v>556</v>
      </c>
    </row>
    <row r="62" spans="1:12" x14ac:dyDescent="0.25">
      <c r="C62" s="126" t="s">
        <v>557</v>
      </c>
    </row>
    <row r="65" spans="2:4" x14ac:dyDescent="0.25">
      <c r="B65" s="24" t="s">
        <v>558</v>
      </c>
      <c r="C65" s="29" t="s">
        <v>559</v>
      </c>
      <c r="D65" s="29" t="s">
        <v>560</v>
      </c>
    </row>
    <row r="66" spans="2:4" ht="45" x14ac:dyDescent="0.25">
      <c r="B66" s="127" t="s">
        <v>561</v>
      </c>
      <c r="C66" s="128">
        <v>161592.38967416552</v>
      </c>
      <c r="D66" s="128">
        <v>178436.53</v>
      </c>
    </row>
    <row r="68" spans="2:4" ht="60" x14ac:dyDescent="0.25">
      <c r="B68" s="127" t="s">
        <v>562</v>
      </c>
      <c r="C68" s="128">
        <v>154743.67000000001</v>
      </c>
      <c r="D68" s="128">
        <v>160073.82999999999</v>
      </c>
    </row>
    <row r="69" spans="2:4" x14ac:dyDescent="0.25">
      <c r="C69" s="129">
        <v>0</v>
      </c>
    </row>
    <row r="70" spans="2:4" ht="60" x14ac:dyDescent="0.25">
      <c r="B70" s="130" t="s">
        <v>563</v>
      </c>
      <c r="C70" s="128">
        <v>456.24</v>
      </c>
      <c r="D70" s="128">
        <v>532.4</v>
      </c>
    </row>
    <row r="71" spans="2:4" ht="60" x14ac:dyDescent="0.25">
      <c r="B71" s="127" t="s">
        <v>564</v>
      </c>
      <c r="C71" s="128">
        <f>-D71</f>
        <v>0</v>
      </c>
      <c r="D71" s="128">
        <f>-I73</f>
        <v>0</v>
      </c>
    </row>
    <row r="73" spans="2:4" ht="45" x14ac:dyDescent="0.25">
      <c r="B73" s="127" t="s">
        <v>565</v>
      </c>
      <c r="C73" s="131">
        <v>0</v>
      </c>
      <c r="D73" s="131">
        <v>0</v>
      </c>
    </row>
    <row r="75" spans="2:4" ht="60" x14ac:dyDescent="0.25">
      <c r="B75" s="127" t="s">
        <v>566</v>
      </c>
      <c r="C75" s="131">
        <v>0</v>
      </c>
      <c r="D75" s="131">
        <v>0</v>
      </c>
    </row>
    <row r="76" spans="2:4" x14ac:dyDescent="0.25">
      <c r="B76" t="s">
        <v>567</v>
      </c>
    </row>
    <row r="77" spans="2:4" x14ac:dyDescent="0.25">
      <c r="B77" t="s">
        <v>568</v>
      </c>
    </row>
    <row r="78" spans="2:4" x14ac:dyDescent="0.25">
      <c r="B78" t="s">
        <v>569</v>
      </c>
    </row>
    <row r="80" spans="2:4" x14ac:dyDescent="0.25">
      <c r="C80" s="125" t="s">
        <v>556</v>
      </c>
    </row>
    <row r="81" spans="2:4" x14ac:dyDescent="0.25">
      <c r="C81" s="126" t="s">
        <v>570</v>
      </c>
    </row>
    <row r="84" spans="2:4" ht="30" x14ac:dyDescent="0.25">
      <c r="B84" s="24" t="s">
        <v>558</v>
      </c>
      <c r="C84" s="133" t="s">
        <v>571</v>
      </c>
      <c r="D84" s="136" t="s">
        <v>575</v>
      </c>
    </row>
    <row r="85" spans="2:4" ht="45" x14ac:dyDescent="0.25">
      <c r="B85" s="127" t="s">
        <v>561</v>
      </c>
      <c r="C85" s="132" t="s">
        <v>572</v>
      </c>
      <c r="D85" s="132">
        <v>66199.570000000007</v>
      </c>
    </row>
    <row r="87" spans="2:4" ht="60" x14ac:dyDescent="0.25">
      <c r="B87" s="127" t="s">
        <v>562</v>
      </c>
      <c r="C87" s="128">
        <v>20473.55</v>
      </c>
      <c r="D87" s="128">
        <v>0</v>
      </c>
    </row>
    <row r="88" spans="2:4" x14ac:dyDescent="0.25">
      <c r="C88" s="129"/>
      <c r="D88" s="129"/>
    </row>
    <row r="89" spans="2:4" ht="60" x14ac:dyDescent="0.25">
      <c r="B89" s="130" t="s">
        <v>563</v>
      </c>
      <c r="C89" s="132" t="s">
        <v>573</v>
      </c>
      <c r="D89" s="132">
        <v>0</v>
      </c>
    </row>
    <row r="90" spans="2:4" ht="60" x14ac:dyDescent="0.25">
      <c r="B90" s="127" t="s">
        <v>564</v>
      </c>
      <c r="C90" s="132" t="s">
        <v>574</v>
      </c>
      <c r="D90" s="132">
        <v>18581.22</v>
      </c>
    </row>
    <row r="92" spans="2:4" ht="45" x14ac:dyDescent="0.25">
      <c r="B92" s="127" t="s">
        <v>565</v>
      </c>
      <c r="C92" s="131">
        <v>0</v>
      </c>
      <c r="D92" s="131">
        <v>0</v>
      </c>
    </row>
    <row r="94" spans="2:4" ht="60" x14ac:dyDescent="0.25">
      <c r="B94" s="127" t="s">
        <v>566</v>
      </c>
      <c r="C94" s="131">
        <v>0</v>
      </c>
      <c r="D94" s="131">
        <v>0</v>
      </c>
    </row>
    <row r="95" spans="2:4" x14ac:dyDescent="0.25">
      <c r="B95" s="134"/>
      <c r="C95" s="135"/>
      <c r="D95" s="135"/>
    </row>
    <row r="96" spans="2:4" x14ac:dyDescent="0.25">
      <c r="B96" t="s">
        <v>567</v>
      </c>
    </row>
    <row r="97" spans="2:2" x14ac:dyDescent="0.25">
      <c r="B97" t="s">
        <v>568</v>
      </c>
    </row>
    <row r="98" spans="2:2" x14ac:dyDescent="0.25">
      <c r="B98" t="s">
        <v>569</v>
      </c>
    </row>
  </sheetData>
  <mergeCells count="12">
    <mergeCell ref="A28:L28"/>
    <mergeCell ref="A40:J40"/>
    <mergeCell ref="B2:H2"/>
    <mergeCell ref="B21:H21"/>
    <mergeCell ref="B22:B23"/>
    <mergeCell ref="C22:C23"/>
    <mergeCell ref="D22:D23"/>
    <mergeCell ref="E22:E23"/>
    <mergeCell ref="F22:F23"/>
    <mergeCell ref="G22:G23"/>
    <mergeCell ref="H22:H23"/>
    <mergeCell ref="B13:H13"/>
  </mergeCells>
  <pageMargins left="0.7" right="0.7" top="0.75" bottom="0.75" header="0.3" footer="0.3"/>
  <pageSetup paperSize="9" scale="4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  <vt:lpstr>Posebni izvještaji</vt:lpstr>
      <vt:lpstr>' Račun prihoda i rashoda'!Print_Area</vt:lpstr>
      <vt:lpstr>'Posebni izvještaji'!Print_Area</vt:lpstr>
      <vt:lpstr>'Rashodi i prihodi prema izvoru'!Print_Area</vt:lpstr>
      <vt:lpstr>'Rashodi prema funkcijskoj k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Računovodstvo</cp:lastModifiedBy>
  <cp:lastPrinted>2025-03-18T08:24:45Z</cp:lastPrinted>
  <dcterms:created xsi:type="dcterms:W3CDTF">2022-08-12T12:51:27Z</dcterms:created>
  <dcterms:modified xsi:type="dcterms:W3CDTF">2025-03-18T08:24:51Z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