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financijsko izvješće 1-6mj2025\"/>
    </mc:Choice>
  </mc:AlternateContent>
  <xr:revisionPtr revIDLastSave="0" documentId="13_ncr:1_{B8421331-0A3C-4188-8634-EFF5F7CE0591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Posebni izvještaji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2" l="1"/>
  <c r="K55" i="12"/>
  <c r="J55" i="12"/>
  <c r="I55" i="12"/>
  <c r="H55" i="12"/>
  <c r="G55" i="12"/>
  <c r="F55" i="12"/>
  <c r="E55" i="12"/>
  <c r="D55" i="12"/>
  <c r="B55" i="12"/>
  <c r="C54" i="12"/>
  <c r="C53" i="12"/>
  <c r="C52" i="12"/>
  <c r="C51" i="12"/>
  <c r="C50" i="12"/>
  <c r="C49" i="12"/>
  <c r="C48" i="12"/>
  <c r="C47" i="12"/>
  <c r="C46" i="12"/>
  <c r="C45" i="12"/>
  <c r="C44" i="12"/>
  <c r="L37" i="12"/>
  <c r="K37" i="12"/>
  <c r="J37" i="12"/>
  <c r="I37" i="12"/>
  <c r="H37" i="12"/>
  <c r="G37" i="12"/>
  <c r="F37" i="12"/>
  <c r="E37" i="12"/>
  <c r="D37" i="12"/>
  <c r="B37" i="12"/>
  <c r="C36" i="12"/>
  <c r="C35" i="12"/>
  <c r="C34" i="12"/>
  <c r="C33" i="12"/>
  <c r="C32" i="12"/>
  <c r="L10" i="1"/>
  <c r="L11" i="1"/>
  <c r="L12" i="1"/>
  <c r="L13" i="1"/>
  <c r="L14" i="1"/>
  <c r="L15" i="1"/>
  <c r="L9" i="1"/>
  <c r="L23" i="1"/>
  <c r="L22" i="1"/>
  <c r="K23" i="1"/>
  <c r="K24" i="1"/>
  <c r="K22" i="1"/>
  <c r="K10" i="1"/>
  <c r="K12" i="1"/>
  <c r="K13" i="1"/>
  <c r="K14" i="1"/>
  <c r="K15" i="1"/>
  <c r="K9" i="1"/>
  <c r="G24" i="1"/>
  <c r="G22" i="1"/>
  <c r="J24" i="1"/>
  <c r="J22" i="1"/>
  <c r="I22" i="1"/>
  <c r="H15" i="1"/>
  <c r="H9" i="1"/>
  <c r="I15" i="1"/>
  <c r="J15" i="1"/>
  <c r="G15" i="1"/>
  <c r="J9" i="1"/>
  <c r="I9" i="1"/>
  <c r="G9" i="1"/>
  <c r="H12" i="1"/>
  <c r="I12" i="1"/>
  <c r="J12" i="1"/>
  <c r="G12" i="1"/>
  <c r="C37" i="12" l="1"/>
  <c r="C55" i="12"/>
</calcChain>
</file>

<file path=xl/sharedStrings.xml><?xml version="1.0" encoding="utf-8"?>
<sst xmlns="http://schemas.openxmlformats.org/spreadsheetml/2006/main" count="655" uniqueCount="306">
  <si>
    <t>PRIHODI UKUPNO</t>
  </si>
  <si>
    <t>RASHODI UKUPNO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</si>
  <si>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</si>
  <si>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</si>
  <si>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</si>
  <si>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</si>
  <si>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</si>
  <si>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</si>
  <si>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</si>
  <si>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</si>
  <si>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</si>
  <si>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</si>
  <si>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</si>
  <si>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</si>
  <si>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….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</si>
  <si>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</si>
  <si>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</si>
  <si>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</si>
  <si>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</si>
  <si>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</si>
  <si>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</si>
  <si>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</si>
  <si>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</si>
  <si>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</si>
  <si>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</si>
  <si>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</si>
  <si>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</si>
  <si>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</si>
  <si>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</si>
  <si>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</si>
  <si>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</si>
  <si>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</si>
  <si>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</si>
  <si>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</si>
  <si>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</si>
  <si>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</si>
  <si>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</si>
  <si>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</si>
  <si>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</si>
  <si>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</si>
  <si>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</si>
  <si>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</si>
  <si>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</si>
  <si>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</si>
  <si>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</si>
  <si>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</si>
  <si>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</si>
  <si>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</si>
  <si>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</si>
  <si>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A. RAČUN PRIHODA I RASHODA</t>
  </si>
  <si>
    <t>6 Prihodi poslovanja</t>
  </si>
  <si>
    <t>63 Pomoći iz inozemstva i od subjekata unutar općeg proračuna</t>
  </si>
  <si>
    <t>638 Pomoći temeljem prijenosa EU sredstava</t>
  </si>
  <si>
    <t>6381 Tekuće pomoći iz državnog proračuna temeljem prijenosa EU sredstava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</si>
  <si>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</si>
  <si>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</si>
  <si>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</si>
  <si>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</si>
  <si>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</si>
  <si>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</si>
  <si>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</si>
  <si>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</si>
  <si>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</si>
  <si>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</si>
  <si>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</si>
  <si>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</si>
  <si>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</si>
  <si>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</si>
  <si>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</si>
  <si>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</si>
  <si>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</si>
  <si>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</si>
  <si>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 Prihodi od prodaje nefinancijske imovine</t>
  </si>
  <si>
    <t>72 Prihodi od prodaje proizvedene dugotrajne imovine</t>
  </si>
  <si>
    <t>723 Prihodi od prodaje prijevoznih sredstava</t>
  </si>
  <si>
    <t>7231 Prijevozna sredstva u cestovnom prometu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</si>
  <si>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</si>
  <si>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</si>
  <si>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</si>
  <si>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</si>
  <si>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</si>
  <si>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</si>
  <si>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</si>
  <si>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</si>
  <si>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</si>
  <si>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</si>
  <si>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</si>
  <si>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</si>
  <si>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</si>
  <si>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</si>
  <si>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</si>
  <si>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</si>
  <si>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</si>
  <si>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</si>
  <si>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</si>
  <si>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</si>
  <si>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</si>
  <si>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</si>
  <si>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</si>
  <si>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</si>
  <si>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</si>
  <si>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</si>
  <si>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</si>
  <si>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</si>
  <si>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</si>
  <si>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</si>
  <si>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</si>
  <si>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</si>
  <si>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</si>
  <si>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</si>
  <si>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</si>
  <si>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325 Rashodi lijekova i potrošnog medicinskog materijala kod zdravstvenih ustanova</t>
  </si>
  <si>
    <t>3251 Rashodi po osnovi utroška lijekova i potrošnog medicinskog materijala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</si>
  <si>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</si>
  <si>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</si>
  <si>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</si>
  <si>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</si>
  <si>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</si>
  <si>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</si>
  <si>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</si>
  <si>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</si>
  <si>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</si>
  <si>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</si>
  <si>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</si>
  <si>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</si>
  <si>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3434 Ostali nespomenuti financijski rashodi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</si>
  <si>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</si>
  <si>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</si>
  <si>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</si>
  <si>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38 Ostali rashodi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</si>
  <si>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</si>
  <si>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</si>
  <si>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</si>
  <si>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</si>
  <si>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</si>
  <si>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</si>
  <si>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</si>
  <si>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</si>
  <si>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4224 Medicinska i laboratorijska oprema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</si>
  <si>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</si>
  <si>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</si>
  <si>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</si>
  <si>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</si>
  <si>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</si>
  <si>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</si>
  <si>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Oznaka</t>
  </si>
  <si>
    <t>Ind.
(5/2)</t>
  </si>
  <si>
    <t>Ind.
(5/4)</t>
  </si>
  <si>
    <t>Izvršenje 01.01.-30.06.
2024.</t>
  </si>
  <si>
    <t>Plan 
2025.</t>
  </si>
  <si>
    <t>I REBALANS 
2025.</t>
  </si>
  <si>
    <t>Izvršenje 01.01.-30.06.2025.</t>
  </si>
  <si>
    <t>01 Opći prihodi i primici</t>
  </si>
  <si>
    <t>03 Vlastiti prihodi</t>
  </si>
  <si>
    <t>432 PRIHODI ZA POSEBNE NAMJENE - korisnici</t>
  </si>
  <si>
    <t>433 PRIHODI ZA POSEBNE NAMJENE - HZZO</t>
  </si>
  <si>
    <t>503 POMOĆI IZ NENADLEŽNIH PRORAČUNA - KORISNICI</t>
  </si>
  <si>
    <t>560 POMOĆI-FOND EU KORISNICI</t>
  </si>
  <si>
    <t>05 Pomoći</t>
  </si>
  <si>
    <t>1110 OPĆI PRIHODI I PRIMICI KORISNICI</t>
  </si>
  <si>
    <t>711 Prihodi od nefinancijske imovine i nadoknade štete s osnova osiguranja</t>
  </si>
  <si>
    <t>611 Donacije</t>
  </si>
  <si>
    <t>SVEUKUPNO RASHODI I IZDACI</t>
  </si>
  <si>
    <t>0 Javnost</t>
  </si>
  <si>
    <t>07 ZDRAVSTVO</t>
  </si>
  <si>
    <t>1 OPĆI PRIHODI I PRIMICI</t>
  </si>
  <si>
    <t>4 Prihodi za posebne namjene</t>
  </si>
  <si>
    <t>5 POMOĆI</t>
  </si>
  <si>
    <t>6 DONACIJE</t>
  </si>
  <si>
    <t>7 Namjenski primici od zaduživanja</t>
  </si>
  <si>
    <t>129 Zakonski standardi u zdravstvu</t>
  </si>
  <si>
    <t>K100005 Uređenje i dogradnja prostora i nabavka opreme i održavanje</t>
  </si>
  <si>
    <t>0712 Ostali medicinski proizvodi</t>
  </si>
  <si>
    <t>131 Ulaganje u zdravstvo iznad standarda</t>
  </si>
  <si>
    <t>A100050 Sufinanciranje ulaganja u zdravstvene ustanove</t>
  </si>
  <si>
    <t>0760 Poslovi i usluge zdravstva koji nisu drugdje svrstani</t>
  </si>
  <si>
    <t>A100183 Županijske javne potrebe u zdravstvu</t>
  </si>
  <si>
    <t>K100055 Energetska obnova zgrade ZZHM KŽ - NPOO.C6.1.R1-I1.04.0220.</t>
  </si>
  <si>
    <t>149 Financiranje redovne djelatnosti iz HZZO-a</t>
  </si>
  <si>
    <t>A100140 Financiranje redovne djelatnosti iz HZZO-a</t>
  </si>
  <si>
    <t>0740 SluŽbe javnog zdravstva</t>
  </si>
  <si>
    <t>150 Prihodi za posebne namjene korisnika</t>
  </si>
  <si>
    <t>A100141 Prihodi za posebne namjene korisnika</t>
  </si>
  <si>
    <t>151 Prihodi od nefinancijske imovine i nadoknade štete s osnova osiguranja</t>
  </si>
  <si>
    <t>A100142 Prihodi od nefinancijske imovine i nadoknade štete s osnova osiguranja</t>
  </si>
  <si>
    <t>152 Donacije</t>
  </si>
  <si>
    <t>A100143 Donacije</t>
  </si>
  <si>
    <t>156 Pomoći - FOND EU KORISNICI</t>
  </si>
  <si>
    <t>A100147 Pomoći - FOND EU KORISNICI</t>
  </si>
  <si>
    <t>163 Prihodi od financijske imovine</t>
  </si>
  <si>
    <t>A100166B Prihod od financijske imovine - korisnici</t>
  </si>
  <si>
    <t>168 Prijenos sredstava iz nenadležnih proračuna</t>
  </si>
  <si>
    <t>A100162B Prijenos sredstava iz nenadležnih proračuna</t>
  </si>
  <si>
    <t>IZVJEŠTAJ O IZVRŠENJU FINANCIJSKOG PLANA ZAVODA ZA HITNU MEDICINU KARLOVAČKE ŽUPANIJE ZA RAZDOBLJE OD 01 SIJEČNJA 2025. DO 30. LIPNJA 2025.</t>
  </si>
  <si>
    <t>Evidencija izdanih bjanko zadužnica za 2025.godinu</t>
  </si>
  <si>
    <t>Red.br.</t>
  </si>
  <si>
    <t>Naziv vjerovnika</t>
  </si>
  <si>
    <t>Datum izdavanja</t>
  </si>
  <si>
    <t>Osnova izdavanja</t>
  </si>
  <si>
    <t>Broj</t>
  </si>
  <si>
    <t>Iznos u eurima</t>
  </si>
  <si>
    <t>Vrijedi do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</si>
  <si>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</si>
  <si>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INA d.d.</t>
  </si>
  <si>
    <t>09.01.2012.</t>
  </si>
  <si>
    <t>Jamstvo</t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</si>
  <si>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</si>
  <si>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GRENKE Hrvatska d.o.o.</t>
  </si>
  <si>
    <t>25.03.2020.</t>
  </si>
  <si>
    <t>Ukupno</t>
  </si>
  <si>
    <t>Evidencija primljenih  zadužnica za 2025.godinu</t>
  </si>
  <si>
    <t>Naziv dužnika</t>
  </si>
  <si>
    <t>Leondy obrt vl.Sanda Mikan-Blašković</t>
  </si>
  <si>
    <t>28.11.2024.</t>
  </si>
  <si>
    <t>AUTO HRVATSKA AUTOMOBILI d.o.o.</t>
  </si>
  <si>
    <t>08.11.2024.</t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</si>
  <si>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</si>
  <si>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</si>
  <si>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Medicop-specialna oprema d.o.o. Slovenija</t>
  </si>
  <si>
    <t>25.11.2024.</t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</si>
  <si>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</si>
  <si>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MS Ambulance d.o.o.V.Gorica</t>
  </si>
  <si>
    <t>09.12.2024.</t>
  </si>
  <si>
    <t>2 godine</t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</si>
  <si>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</si>
  <si>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VACON d.o.o.Karlovac</t>
  </si>
  <si>
    <t>29.06.2025.</t>
  </si>
  <si>
    <t>29.06.2026.</t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</si>
  <si>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</si>
  <si>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Medicop d.o.o. Slovenija</t>
  </si>
  <si>
    <t>09.06.2025.</t>
  </si>
  <si>
    <t>31.12.2025.</t>
  </si>
  <si>
    <t>Tužitelj</t>
  </si>
  <si>
    <t>Datum pokretanja sudskog spora</t>
  </si>
  <si>
    <t>Broj tužbi</t>
  </si>
  <si>
    <t>Nadležno tijelo</t>
  </si>
  <si>
    <t>Predmet spora</t>
  </si>
  <si>
    <t>Iznos glavnice (EUR)</t>
  </si>
  <si>
    <t>Općinski sud u Karlovcu</t>
  </si>
  <si>
    <t>Ukupno:</t>
  </si>
  <si>
    <t xml:space="preserve">Sudski sporovi u tijeku –evidencija potencijalnih obveza  na dan 30.06.2025.godine </t>
  </si>
  <si>
    <t>1.</t>
  </si>
  <si>
    <t>Zdravstveni radnik</t>
  </si>
  <si>
    <t>13.04. 2021.</t>
  </si>
  <si>
    <t>Radni sporovi-prekovremeni PR-1687/2021</t>
  </si>
  <si>
    <t xml:space="preserve">POTRAŽIVANJA </t>
  </si>
  <si>
    <t>O P I S</t>
  </si>
  <si>
    <t>Potraživanja na dan 30.06.2025.</t>
  </si>
  <si>
    <t>Ukupno dospjela potraživanja</t>
  </si>
  <si>
    <t>Dospjela potraživanja do 60 dana</t>
  </si>
  <si>
    <t>Dospjelo od 61 do 90 dana</t>
  </si>
  <si>
    <t>Dospjelo od 91 do 120 dana</t>
  </si>
  <si>
    <t>Dospjelo od 121 do 150 dana</t>
  </si>
  <si>
    <t>Dospjelo od 151 do 180 dana</t>
  </si>
  <si>
    <t>Dospjelo od 181 do 365 dana</t>
  </si>
  <si>
    <t>Dospjelo od 366 do 730 dana</t>
  </si>
  <si>
    <t>Dospjelo preko 730 dana</t>
  </si>
  <si>
    <t>Koliko dana kasni najstarije dospjelo potraživanje (u danima)</t>
  </si>
  <si>
    <t>Potraživanja od HZZO-a na osnovi pružanja zdravstvene zaštite</t>
  </si>
  <si>
    <t xml:space="preserve">Potraživanja od dopunskog zdravstvenog osiguranja </t>
  </si>
  <si>
    <t xml:space="preserve">Potraživanja na osnovi ozljeda na radu i profesionalne bolesti </t>
  </si>
  <si>
    <t>Potraživanja od drugih zdravstvenih ustanova</t>
  </si>
  <si>
    <t>Ostala potraživanja</t>
  </si>
  <si>
    <t>UKUPNO:</t>
  </si>
  <si>
    <t>Ukupne obveze na dan 30.06.2025.</t>
  </si>
  <si>
    <t>Ukupno dospjele obveze</t>
  </si>
  <si>
    <t>Dospjele obveze do 60 dana</t>
  </si>
  <si>
    <t>Dospjele obveze od 61 do 90 dana</t>
  </si>
  <si>
    <t>Dospjele obveze od 91 do 120 dana</t>
  </si>
  <si>
    <t>Dospjele obveze od 121 do 150 dana</t>
  </si>
  <si>
    <t>Dospjele obveze od 151 do 180 dana</t>
  </si>
  <si>
    <t>Dospjele obveze od 181 do 365 dana</t>
  </si>
  <si>
    <t>Dospjele obveze od 366 do 730 dana</t>
  </si>
  <si>
    <t>Dospjele obveze preko 730 dana</t>
  </si>
  <si>
    <t>Koliko dana kasni najstarija dospjela obveza (u danima)</t>
  </si>
  <si>
    <t>Za lijekove</t>
  </si>
  <si>
    <t>Za sanitetski materijal, krvi i krvne derivate i sl.</t>
  </si>
  <si>
    <t>Za živežne namirnice</t>
  </si>
  <si>
    <t>Za energiju</t>
  </si>
  <si>
    <t>Za ostale materijale i reprodukcijski  materijal</t>
  </si>
  <si>
    <t>Za proizvodne i neproizvodne usluge</t>
  </si>
  <si>
    <t>Za opremu (osnovna sredstva)</t>
  </si>
  <si>
    <t>Obveze prema zaposlenicima</t>
  </si>
  <si>
    <t xml:space="preserve">Obveze za usluge drugih zdravstvenih ustanova                                   </t>
  </si>
  <si>
    <t>Obveze prema komitentnim bankama za kredite</t>
  </si>
  <si>
    <t>Ostale nespomenute obveze</t>
  </si>
  <si>
    <t>OBVEZE</t>
  </si>
  <si>
    <t>PROJEKT</t>
  </si>
  <si>
    <r>
      <t xml:space="preserve">  </t>
    </r>
    <r>
      <rPr>
        <b/>
        <sz val="11"/>
        <color indexed="8"/>
        <rFont val="Calibri"/>
        <family val="2"/>
        <charset val="238"/>
      </rPr>
      <t>SPECIJALIZACIJA PRVOSTUPNIKA SESTRINSTVA IZ HITNE MEDICINU</t>
    </r>
  </si>
  <si>
    <t>Izvještaj o korištenju sredstava  fondova   Europske unije</t>
  </si>
  <si>
    <t>Ugovori</t>
  </si>
  <si>
    <t>NPOO.C5.1. 
R3-I2.01.0033</t>
  </si>
  <si>
    <t>NPOO.C5.1.R3-I2.01.0049</t>
  </si>
  <si>
    <t>NPOO.C5.1.R3-I2.01.0080</t>
  </si>
  <si>
    <t>Ukupno ugovorena 
sredstva</t>
  </si>
  <si>
    <t>246.387.19</t>
  </si>
  <si>
    <t>Ukupno uplaćena sredstva 
do 31.12.2024.</t>
  </si>
  <si>
    <t>Evidentirani prihodi  i primici 01.01. do 30.06.25.</t>
  </si>
  <si>
    <t>Evidentirani rashodi  i 
izdaci  01.01. do 30.06.25.</t>
  </si>
  <si>
    <t>Stanje potraživanja
 iz fondova EU</t>
  </si>
  <si>
    <t>Stanje obveza za primljene
predujmove iz fondova EU</t>
  </si>
  <si>
    <t>Opis metodologije  temeljem koje su iskazani podaci:</t>
  </si>
  <si>
    <t>Iskazani su  rashodi koji su nastali u razdoblju (načelo nastanka događaja).</t>
  </si>
  <si>
    <t>Prihodi su iskazani koji su naplaćeni.</t>
  </si>
  <si>
    <t>12 Upravni odjel za društvene djelatnosti</t>
  </si>
  <si>
    <t>12-70 ZAVOD ZA HITNU MEDICINU KARLOVAČKE ŽUPANIJE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</si>
</sst>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008B8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208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center" vertical="center" wrapText="1"/>
    </xf>
    <xf numFmtId="4" fontId="21" fillId="4" borderId="6" xfId="0" applyNumberFormat="1" applyFont="1" applyFill="1" applyBorder="1" applyAlignment="1">
      <alignment horizontal="right" wrapText="1" inden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21" fillId="4" borderId="6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19" fillId="4" borderId="6" xfId="0" applyFont="1" applyFill="1" applyBorder="1" applyAlignment="1">
      <alignment horizontal="left" wrapText="1" indent="1"/>
    </xf>
    <xf numFmtId="0" fontId="22" fillId="4" borderId="6" xfId="0" applyFont="1" applyFill="1" applyBorder="1" applyAlignment="1">
      <alignment horizontal="left" wrapText="1" indent="1"/>
    </xf>
    <xf numFmtId="4" fontId="19" fillId="4" borderId="6" xfId="0" applyNumberFormat="1" applyFont="1" applyFill="1" applyBorder="1" applyAlignment="1">
      <alignment horizontal="right" wrapText="1" indent="1"/>
    </xf>
    <xf numFmtId="0" fontId="19" fillId="4" borderId="6" xfId="0" applyFont="1" applyFill="1" applyBorder="1" applyAlignment="1">
      <alignment horizontal="right" wrapText="1" indent="1"/>
    </xf>
    <xf numFmtId="0" fontId="22" fillId="4" borderId="6" xfId="0" applyFont="1" applyFill="1" applyBorder="1" applyAlignment="1">
      <alignment horizontal="right" wrapText="1" indent="1"/>
    </xf>
    <xf numFmtId="0" fontId="22" fillId="4" borderId="0" xfId="0" applyFont="1" applyFill="1" applyAlignment="1">
      <alignment horizontal="left" indent="1"/>
    </xf>
    <xf numFmtId="0" fontId="0" fillId="0" borderId="0" xfId="0" applyAlignment="1">
      <alignment horizontal="center"/>
    </xf>
    <xf numFmtId="0" fontId="19" fillId="4" borderId="3" xfId="0" applyFont="1" applyFill="1" applyBorder="1" applyAlignment="1">
      <alignment horizontal="left" wrapText="1" indent="1"/>
    </xf>
    <xf numFmtId="0" fontId="22" fillId="4" borderId="3" xfId="0" applyFont="1" applyFill="1" applyBorder="1" applyAlignment="1">
      <alignment horizontal="left" wrapText="1" indent="1"/>
    </xf>
    <xf numFmtId="4" fontId="19" fillId="4" borderId="3" xfId="0" applyNumberFormat="1" applyFont="1" applyFill="1" applyBorder="1" applyAlignment="1">
      <alignment horizontal="right" wrapText="1" indent="1"/>
    </xf>
    <xf numFmtId="0" fontId="19" fillId="4" borderId="3" xfId="0" applyFont="1" applyFill="1" applyBorder="1" applyAlignment="1">
      <alignment horizontal="right" wrapText="1" indent="1"/>
    </xf>
    <xf numFmtId="0" fontId="22" fillId="4" borderId="3" xfId="0" applyFont="1" applyFill="1" applyBorder="1" applyAlignment="1">
      <alignment horizontal="right" wrapText="1" indent="1"/>
    </xf>
    <xf numFmtId="0" fontId="23" fillId="3" borderId="3" xfId="0" applyFont="1" applyFill="1" applyBorder="1" applyAlignment="1">
      <alignment horizontal="center" vertical="center" wrapText="1" indent="1"/>
    </xf>
    <xf numFmtId="0" fontId="23" fillId="3" borderId="3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 vertical="center" wrapText="1" indent="1"/>
    </xf>
    <xf numFmtId="0" fontId="24" fillId="3" borderId="3" xfId="0" applyFont="1" applyFill="1" applyBorder="1" applyAlignment="1">
      <alignment horizontal="center" wrapText="1"/>
    </xf>
    <xf numFmtId="4" fontId="21" fillId="2" borderId="6" xfId="0" applyNumberFormat="1" applyFont="1" applyFill="1" applyBorder="1" applyAlignment="1">
      <alignment horizontal="right" wrapText="1" indent="1"/>
    </xf>
    <xf numFmtId="0" fontId="21" fillId="2" borderId="3" xfId="0" applyFont="1" applyFill="1" applyBorder="1" applyAlignment="1">
      <alignment horizontal="left" wrapText="1" indent="1"/>
    </xf>
    <xf numFmtId="4" fontId="21" fillId="2" borderId="3" xfId="0" applyNumberFormat="1" applyFont="1" applyFill="1" applyBorder="1" applyAlignment="1">
      <alignment horizontal="right" wrapText="1" indent="1"/>
    </xf>
    <xf numFmtId="0" fontId="21" fillId="2" borderId="3" xfId="0" applyFont="1" applyFill="1" applyBorder="1" applyAlignment="1">
      <alignment horizontal="right" wrapText="1" indent="1"/>
    </xf>
    <xf numFmtId="0" fontId="25" fillId="2" borderId="3" xfId="0" applyFont="1" applyFill="1" applyBorder="1" applyAlignment="1">
      <alignment horizontal="right" wrapText="1" indent="1"/>
    </xf>
    <xf numFmtId="0" fontId="25" fillId="2" borderId="3" xfId="0" applyFont="1" applyFill="1" applyBorder="1" applyAlignment="1">
      <alignment horizontal="left" wrapText="1" indent="1"/>
    </xf>
    <xf numFmtId="0" fontId="22" fillId="0" borderId="0" xfId="0" applyFont="1" applyAlignment="1">
      <alignment horizontal="left" indent="1"/>
    </xf>
    <xf numFmtId="0" fontId="22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1"/>
    </xf>
    <xf numFmtId="0" fontId="21" fillId="5" borderId="6" xfId="0" applyFont="1" applyFill="1" applyBorder="1" applyAlignment="1">
      <alignment horizontal="left" wrapText="1" indent="1"/>
    </xf>
    <xf numFmtId="0" fontId="21" fillId="5" borderId="6" xfId="0" applyFont="1" applyFill="1" applyBorder="1" applyAlignment="1">
      <alignment horizontal="right" wrapText="1" indent="1"/>
    </xf>
    <xf numFmtId="4" fontId="21" fillId="5" borderId="6" xfId="0" applyNumberFormat="1" applyFont="1" applyFill="1" applyBorder="1" applyAlignment="1">
      <alignment horizontal="right" wrapText="1" indent="1"/>
    </xf>
    <xf numFmtId="0" fontId="22" fillId="5" borderId="6" xfId="0" applyFont="1" applyFill="1" applyBorder="1" applyAlignment="1">
      <alignment horizontal="right" wrapText="1" indent="1"/>
    </xf>
    <xf numFmtId="0" fontId="22" fillId="5" borderId="0" xfId="0" applyFont="1" applyFill="1" applyAlignment="1">
      <alignment horizontal="left" indent="1"/>
    </xf>
    <xf numFmtId="0" fontId="19" fillId="6" borderId="6" xfId="0" applyFont="1" applyFill="1" applyBorder="1" applyAlignment="1">
      <alignment horizontal="left" wrapText="1" indent="1"/>
    </xf>
    <xf numFmtId="4" fontId="19" fillId="6" borderId="6" xfId="0" applyNumberFormat="1" applyFont="1" applyFill="1" applyBorder="1" applyAlignment="1">
      <alignment horizontal="right" wrapText="1" indent="1"/>
    </xf>
    <xf numFmtId="0" fontId="19" fillId="6" borderId="6" xfId="0" applyFont="1" applyFill="1" applyBorder="1" applyAlignment="1">
      <alignment horizontal="right" wrapText="1" indent="1"/>
    </xf>
    <xf numFmtId="0" fontId="22" fillId="6" borderId="6" xfId="0" applyFont="1" applyFill="1" applyBorder="1" applyAlignment="1">
      <alignment horizontal="right" wrapText="1" indent="1"/>
    </xf>
    <xf numFmtId="0" fontId="22" fillId="6" borderId="0" xfId="0" applyFont="1" applyFill="1" applyAlignment="1">
      <alignment horizontal="left" indent="1"/>
    </xf>
    <xf numFmtId="0" fontId="19" fillId="7" borderId="6" xfId="0" applyFont="1" applyFill="1" applyBorder="1" applyAlignment="1">
      <alignment horizontal="left" wrapText="1" indent="1"/>
    </xf>
    <xf numFmtId="4" fontId="19" fillId="7" borderId="6" xfId="0" applyNumberFormat="1" applyFont="1" applyFill="1" applyBorder="1" applyAlignment="1">
      <alignment horizontal="right" wrapText="1" indent="1"/>
    </xf>
    <xf numFmtId="0" fontId="19" fillId="7" borderId="6" xfId="0" applyFont="1" applyFill="1" applyBorder="1" applyAlignment="1">
      <alignment horizontal="right" wrapText="1" indent="1"/>
    </xf>
    <xf numFmtId="0" fontId="22" fillId="7" borderId="6" xfId="0" applyFont="1" applyFill="1" applyBorder="1" applyAlignment="1">
      <alignment horizontal="right" wrapText="1" indent="1"/>
    </xf>
    <xf numFmtId="0" fontId="22" fillId="7" borderId="0" xfId="0" applyFont="1" applyFill="1" applyAlignment="1">
      <alignment horizontal="left" indent="1"/>
    </xf>
    <xf numFmtId="0" fontId="21" fillId="8" borderId="6" xfId="0" applyFont="1" applyFill="1" applyBorder="1" applyAlignment="1">
      <alignment horizontal="left" wrapText="1" indent="1"/>
    </xf>
    <xf numFmtId="4" fontId="21" fillId="8" borderId="6" xfId="0" applyNumberFormat="1" applyFont="1" applyFill="1" applyBorder="1" applyAlignment="1">
      <alignment horizontal="right" wrapText="1" indent="1"/>
    </xf>
    <xf numFmtId="0" fontId="21" fillId="8" borderId="6" xfId="0" applyFont="1" applyFill="1" applyBorder="1" applyAlignment="1">
      <alignment horizontal="right" wrapText="1" indent="1"/>
    </xf>
    <xf numFmtId="0" fontId="22" fillId="8" borderId="6" xfId="0" applyFont="1" applyFill="1" applyBorder="1" applyAlignment="1">
      <alignment horizontal="right" wrapText="1" indent="1"/>
    </xf>
    <xf numFmtId="0" fontId="22" fillId="8" borderId="0" xfId="0" applyFont="1" applyFill="1" applyAlignment="1">
      <alignment horizontal="left" indent="1"/>
    </xf>
    <xf numFmtId="0" fontId="21" fillId="9" borderId="6" xfId="0" applyFont="1" applyFill="1" applyBorder="1" applyAlignment="1">
      <alignment horizontal="left" wrapText="1" indent="1"/>
    </xf>
    <xf numFmtId="4" fontId="21" fillId="9" borderId="6" xfId="0" applyNumberFormat="1" applyFont="1" applyFill="1" applyBorder="1" applyAlignment="1">
      <alignment horizontal="right" wrapText="1" indent="1"/>
    </xf>
    <xf numFmtId="0" fontId="21" fillId="9" borderId="6" xfId="0" applyFont="1" applyFill="1" applyBorder="1" applyAlignment="1">
      <alignment horizontal="right" wrapText="1" indent="1"/>
    </xf>
    <xf numFmtId="0" fontId="22" fillId="9" borderId="6" xfId="0" applyFont="1" applyFill="1" applyBorder="1" applyAlignment="1">
      <alignment horizontal="right" wrapText="1" indent="1"/>
    </xf>
    <xf numFmtId="0" fontId="22" fillId="9" borderId="0" xfId="0" applyFont="1" applyFill="1" applyAlignment="1">
      <alignment horizontal="left" indent="1"/>
    </xf>
    <xf numFmtId="0" fontId="21" fillId="7" borderId="6" xfId="0" applyFont="1" applyFill="1" applyBorder="1" applyAlignment="1">
      <alignment horizontal="left" wrapText="1" indent="1"/>
    </xf>
    <xf numFmtId="4" fontId="21" fillId="7" borderId="6" xfId="0" applyNumberFormat="1" applyFont="1" applyFill="1" applyBorder="1" applyAlignment="1">
      <alignment horizontal="right" wrapText="1" indent="1"/>
    </xf>
    <xf numFmtId="0" fontId="21" fillId="7" borderId="6" xfId="0" applyFont="1" applyFill="1" applyBorder="1" applyAlignment="1">
      <alignment horizontal="right" wrapText="1" indent="1"/>
    </xf>
    <xf numFmtId="0" fontId="22" fillId="7" borderId="6" xfId="0" applyFont="1" applyFill="1" applyBorder="1" applyAlignment="1">
      <alignment horizontal="left" wrapText="1" indent="1"/>
    </xf>
    <xf numFmtId="0" fontId="22" fillId="9" borderId="6" xfId="0" applyFont="1" applyFill="1" applyBorder="1" applyAlignment="1">
      <alignment horizontal="left" wrapText="1" indent="1"/>
    </xf>
    <xf numFmtId="0" fontId="22" fillId="8" borderId="6" xfId="0" applyFont="1" applyFill="1" applyBorder="1" applyAlignment="1">
      <alignment horizontal="left" wrapText="1" indent="1"/>
    </xf>
    <xf numFmtId="0" fontId="22" fillId="6" borderId="6" xfId="0" applyFont="1" applyFill="1" applyBorder="1" applyAlignment="1">
      <alignment horizontal="left" wrapText="1" indent="1"/>
    </xf>
    <xf numFmtId="0" fontId="26" fillId="0" borderId="0" xfId="0" applyFont="1" applyAlignment="1">
      <alignment horizontal="left" indent="1"/>
    </xf>
    <xf numFmtId="0" fontId="12" fillId="0" borderId="0" xfId="0" applyFont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 indent="1"/>
    </xf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 indent="5"/>
    </xf>
    <xf numFmtId="0" fontId="28" fillId="0" borderId="10" xfId="0" applyFont="1" applyBorder="1" applyAlignment="1">
      <alignment vertical="center" wrapText="1"/>
    </xf>
    <xf numFmtId="4" fontId="28" fillId="0" borderId="10" xfId="0" applyNumberFormat="1" applyFont="1" applyBorder="1" applyAlignment="1">
      <alignment horizontal="right" vertical="center" wrapText="1"/>
    </xf>
    <xf numFmtId="0" fontId="28" fillId="0" borderId="10" xfId="0" applyFont="1" applyBorder="1" applyAlignment="1">
      <alignment horizontal="right" vertical="center" wrapText="1"/>
    </xf>
    <xf numFmtId="0" fontId="28" fillId="0" borderId="11" xfId="0" applyFont="1" applyBorder="1" applyAlignment="1">
      <alignment horizontal="left" vertical="center" wrapText="1" indent="5"/>
    </xf>
    <xf numFmtId="0" fontId="28" fillId="0" borderId="11" xfId="0" applyFont="1" applyBorder="1" applyAlignment="1">
      <alignment vertical="center" wrapText="1"/>
    </xf>
    <xf numFmtId="4" fontId="28" fillId="0" borderId="11" xfId="0" applyNumberFormat="1" applyFont="1" applyBorder="1" applyAlignment="1">
      <alignment horizontal="right" vertical="center" wrapText="1"/>
    </xf>
    <xf numFmtId="0" fontId="28" fillId="0" borderId="11" xfId="0" applyFont="1" applyBorder="1" applyAlignment="1">
      <alignment horizontal="right" vertical="center" wrapText="1"/>
    </xf>
    <xf numFmtId="0" fontId="28" fillId="0" borderId="9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 wrapText="1" indent="2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wrapText="1"/>
    </xf>
    <xf numFmtId="4" fontId="33" fillId="0" borderId="3" xfId="0" applyNumberFormat="1" applyFont="1" applyBorder="1" applyAlignment="1" applyProtection="1">
      <alignment wrapText="1"/>
      <protection locked="0"/>
    </xf>
    <xf numFmtId="4" fontId="33" fillId="0" borderId="3" xfId="0" applyNumberFormat="1" applyFont="1" applyBorder="1" applyAlignment="1">
      <alignment wrapText="1"/>
    </xf>
    <xf numFmtId="3" fontId="33" fillId="0" borderId="3" xfId="0" applyNumberFormat="1" applyFont="1" applyBorder="1" applyAlignment="1" applyProtection="1">
      <alignment wrapText="1"/>
      <protection locked="0"/>
    </xf>
    <xf numFmtId="0" fontId="32" fillId="0" borderId="3" xfId="0" applyFont="1" applyBorder="1" applyAlignment="1">
      <alignment horizontal="left" wrapText="1"/>
    </xf>
    <xf numFmtId="4" fontId="32" fillId="0" borderId="3" xfId="0" applyNumberFormat="1" applyFont="1" applyBorder="1" applyAlignment="1">
      <alignment wrapText="1"/>
    </xf>
    <xf numFmtId="3" fontId="32" fillId="0" borderId="3" xfId="0" applyNumberFormat="1" applyFont="1" applyBorder="1" applyAlignment="1">
      <alignment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4" fontId="33" fillId="0" borderId="17" xfId="0" applyNumberFormat="1" applyFont="1" applyBorder="1" applyAlignment="1" applyProtection="1">
      <alignment horizontal="right" wrapText="1"/>
      <protection locked="0"/>
    </xf>
    <xf numFmtId="4" fontId="33" fillId="0" borderId="17" xfId="0" applyNumberFormat="1" applyFont="1" applyBorder="1" applyAlignment="1">
      <alignment horizontal="right" wrapText="1"/>
    </xf>
    <xf numFmtId="3" fontId="33" fillId="0" borderId="17" xfId="0" applyNumberFormat="1" applyFont="1" applyBorder="1" applyAlignment="1" applyProtection="1">
      <alignment horizontal="right" wrapText="1"/>
      <protection locked="0"/>
    </xf>
    <xf numFmtId="0" fontId="33" fillId="0" borderId="3" xfId="0" applyFont="1" applyBorder="1" applyAlignment="1">
      <alignment vertical="center" wrapText="1"/>
    </xf>
    <xf numFmtId="4" fontId="33" fillId="0" borderId="3" xfId="0" applyNumberFormat="1" applyFont="1" applyBorder="1" applyAlignment="1" applyProtection="1">
      <alignment horizontal="right" wrapText="1"/>
      <protection locked="0"/>
    </xf>
    <xf numFmtId="3" fontId="33" fillId="0" borderId="3" xfId="0" applyNumberFormat="1" applyFont="1" applyBorder="1" applyAlignment="1" applyProtection="1">
      <alignment horizontal="right" wrapText="1"/>
      <protection locked="0"/>
    </xf>
    <xf numFmtId="0" fontId="32" fillId="0" borderId="14" xfId="0" applyFont="1" applyBorder="1" applyAlignment="1">
      <alignment vertical="center" wrapText="1"/>
    </xf>
    <xf numFmtId="4" fontId="32" fillId="0" borderId="15" xfId="0" applyNumberFormat="1" applyFont="1" applyBorder="1" applyAlignment="1">
      <alignment horizontal="right" wrapText="1"/>
    </xf>
    <xf numFmtId="3" fontId="32" fillId="0" borderId="1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wrapText="1"/>
    </xf>
    <xf numFmtId="0" fontId="35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43" fontId="20" fillId="0" borderId="3" xfId="1" applyFont="1" applyBorder="1" applyAlignment="1">
      <alignment horizontal="right"/>
    </xf>
    <xf numFmtId="4" fontId="0" fillId="0" borderId="3" xfId="0" applyNumberFormat="1" applyBorder="1"/>
    <xf numFmtId="43" fontId="20" fillId="0" borderId="3" xfId="1" applyFont="1" applyBorder="1"/>
    <xf numFmtId="43" fontId="20" fillId="0" borderId="0" xfId="1" applyFont="1"/>
    <xf numFmtId="0" fontId="36" fillId="0" borderId="3" xfId="0" applyFont="1" applyBorder="1" applyAlignment="1">
      <alignment wrapText="1"/>
    </xf>
    <xf numFmtId="43" fontId="0" fillId="0" borderId="3" xfId="1" applyFont="1" applyBorder="1"/>
    <xf numFmtId="43" fontId="20" fillId="0" borderId="3" xfId="1" applyFont="1" applyFill="1" applyBorder="1"/>
    <xf numFmtId="0" fontId="0" fillId="0" borderId="0" xfId="0" applyAlignment="1">
      <alignment wrapText="1"/>
    </xf>
    <xf numFmtId="43" fontId="20" fillId="0" borderId="0" xfId="1" applyFont="1" applyFill="1" applyBorder="1"/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7" fillId="0" borderId="0" xfId="0" applyFont="1" applyAlignment="1">
      <alignment horizontal="center"/>
    </xf>
    <xf numFmtId="0" fontId="19" fillId="10" borderId="6" xfId="0" applyFont="1" applyFill="1" applyBorder="1" applyAlignment="1">
      <alignment horizontal="left" wrapText="1" indent="1"/>
    </xf>
    <xf numFmtId="4" fontId="19" fillId="10" borderId="6" xfId="0" applyNumberFormat="1" applyFont="1" applyFill="1" applyBorder="1" applyAlignment="1">
      <alignment horizontal="right" wrapText="1" indent="1"/>
    </xf>
    <xf numFmtId="0" fontId="22" fillId="10" borderId="6" xfId="0" applyFont="1" applyFill="1" applyBorder="1" applyAlignment="1">
      <alignment horizontal="right" wrapText="1" indent="1"/>
    </xf>
    <xf numFmtId="0" fontId="19" fillId="5" borderId="6" xfId="0" applyFont="1" applyFill="1" applyBorder="1" applyAlignment="1">
      <alignment horizontal="left" wrapText="1" indent="1"/>
    </xf>
    <xf numFmtId="4" fontId="19" fillId="5" borderId="6" xfId="0" applyNumberFormat="1" applyFont="1" applyFill="1" applyBorder="1" applyAlignment="1">
      <alignment horizontal="right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workbookViewId="0">
      <selection activeCell="N7" sqref="N7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66" t="s">
        <v>193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2:12" ht="15.75" customHeight="1" x14ac:dyDescent="0.25">
      <c r="B2" s="166" t="s">
        <v>6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2:12" ht="6.75" customHeight="1" x14ac:dyDescent="0.25">
      <c r="B3" s="183"/>
      <c r="C3" s="183"/>
      <c r="D3" s="183"/>
      <c r="E3" s="35"/>
      <c r="F3" s="35"/>
      <c r="G3" s="35"/>
      <c r="H3" s="35"/>
      <c r="I3" s="35"/>
      <c r="J3" s="37"/>
      <c r="K3" s="37"/>
      <c r="L3" s="36"/>
    </row>
    <row r="4" spans="2:12" ht="18" customHeight="1" x14ac:dyDescent="0.25">
      <c r="B4" s="166" t="s">
        <v>40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2:12" ht="18" customHeight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6"/>
    </row>
    <row r="6" spans="2:12" x14ac:dyDescent="0.25">
      <c r="B6" s="177" t="s">
        <v>41</v>
      </c>
      <c r="C6" s="177"/>
      <c r="D6" s="177"/>
      <c r="E6" s="177"/>
      <c r="F6" s="177"/>
      <c r="G6" s="40"/>
      <c r="H6" s="40"/>
      <c r="I6" s="40"/>
      <c r="J6" s="40"/>
      <c r="K6" s="41"/>
      <c r="L6" s="36"/>
    </row>
    <row r="7" spans="2:12" ht="25.5" x14ac:dyDescent="0.25">
      <c r="B7" s="178" t="s">
        <v>2</v>
      </c>
      <c r="C7" s="179"/>
      <c r="D7" s="179"/>
      <c r="E7" s="179"/>
      <c r="F7" s="180"/>
      <c r="G7" s="21" t="s">
        <v>148</v>
      </c>
      <c r="H7" s="1" t="s">
        <v>149</v>
      </c>
      <c r="I7" s="1" t="s">
        <v>150</v>
      </c>
      <c r="J7" s="21" t="s">
        <v>151</v>
      </c>
      <c r="K7" s="1" t="s">
        <v>10</v>
      </c>
      <c r="L7" s="1" t="s">
        <v>32</v>
      </c>
    </row>
    <row r="8" spans="2:12" s="24" customFormat="1" ht="11.25" x14ac:dyDescent="0.2">
      <c r="B8" s="171">
        <v>1</v>
      </c>
      <c r="C8" s="171"/>
      <c r="D8" s="171"/>
      <c r="E8" s="171"/>
      <c r="F8" s="172"/>
      <c r="G8" s="23">
        <v>2</v>
      </c>
      <c r="H8" s="22"/>
      <c r="I8" s="22">
        <v>4</v>
      </c>
      <c r="J8" s="22">
        <v>5</v>
      </c>
      <c r="K8" s="22" t="s">
        <v>12</v>
      </c>
      <c r="L8" s="22" t="s">
        <v>13</v>
      </c>
    </row>
    <row r="9" spans="2:12" x14ac:dyDescent="0.25">
      <c r="B9" s="173" t="s">
        <v>0</v>
      </c>
      <c r="C9" s="174"/>
      <c r="D9" s="174"/>
      <c r="E9" s="174"/>
      <c r="F9" s="175"/>
      <c r="G9" s="50">
        <f>G10+G11</f>
        <v>3710809.86</v>
      </c>
      <c r="H9" s="50">
        <f>H10+H11</f>
        <v>11657380</v>
      </c>
      <c r="I9" s="50">
        <f>I10+I11</f>
        <v>12754163.970000001</v>
      </c>
      <c r="J9" s="50">
        <f>J10+J11</f>
        <v>5414218.0800000001</v>
      </c>
      <c r="K9" s="50">
        <f>J9/G9*100</f>
        <v>145.90394777058182</v>
      </c>
      <c r="L9" s="50">
        <f>J9/I9*100</f>
        <v>42.45059176544364</v>
      </c>
    </row>
    <row r="10" spans="2:12" x14ac:dyDescent="0.25">
      <c r="B10" s="176" t="s">
        <v>33</v>
      </c>
      <c r="C10" s="168"/>
      <c r="D10" s="168"/>
      <c r="E10" s="168"/>
      <c r="F10" s="170"/>
      <c r="G10" s="49">
        <v>3710809.86</v>
      </c>
      <c r="H10" s="51">
        <v>10574649</v>
      </c>
      <c r="I10" s="49">
        <v>12738093.970000001</v>
      </c>
      <c r="J10" s="49">
        <v>5408038.0800000001</v>
      </c>
      <c r="K10" s="52">
        <f t="shared" ref="K10:K15" si="0">J10/G10*100</f>
        <v>145.73740730547698</v>
      </c>
      <c r="L10" s="52">
        <f t="shared" ref="L10:L15" si="1">J10/I10*100</f>
        <v>42.455630275115638</v>
      </c>
    </row>
    <row r="11" spans="2:12" x14ac:dyDescent="0.25">
      <c r="B11" s="169" t="s">
        <v>38</v>
      </c>
      <c r="C11" s="170"/>
      <c r="D11" s="170"/>
      <c r="E11" s="170"/>
      <c r="F11" s="170"/>
      <c r="G11" s="49">
        <v>0</v>
      </c>
      <c r="H11" s="51">
        <v>1082731</v>
      </c>
      <c r="I11" s="49">
        <v>16070</v>
      </c>
      <c r="J11" s="49">
        <v>6180</v>
      </c>
      <c r="K11" s="52">
        <v>0</v>
      </c>
      <c r="L11" s="52">
        <f t="shared" si="1"/>
        <v>38.456751711263223</v>
      </c>
    </row>
    <row r="12" spans="2:12" x14ac:dyDescent="0.25">
      <c r="B12" s="18" t="s">
        <v>1</v>
      </c>
      <c r="C12" s="31"/>
      <c r="D12" s="31"/>
      <c r="E12" s="31"/>
      <c r="F12" s="31"/>
      <c r="G12" s="50">
        <f>G13+G14</f>
        <v>3845391.13</v>
      </c>
      <c r="H12" s="50">
        <f t="shared" ref="H12:J12" si="2">H13+H14</f>
        <v>11657380</v>
      </c>
      <c r="I12" s="50">
        <f t="shared" si="2"/>
        <v>13015936.1</v>
      </c>
      <c r="J12" s="50">
        <f t="shared" si="2"/>
        <v>5243507.24</v>
      </c>
      <c r="K12" s="50">
        <f t="shared" si="0"/>
        <v>136.35822892221628</v>
      </c>
      <c r="L12" s="50">
        <f t="shared" si="1"/>
        <v>40.285287202662282</v>
      </c>
    </row>
    <row r="13" spans="2:12" x14ac:dyDescent="0.25">
      <c r="B13" s="167" t="s">
        <v>34</v>
      </c>
      <c r="C13" s="168"/>
      <c r="D13" s="168"/>
      <c r="E13" s="168"/>
      <c r="F13" s="168"/>
      <c r="G13" s="49">
        <v>3790617.27</v>
      </c>
      <c r="H13" s="49">
        <v>11651310</v>
      </c>
      <c r="I13" s="49">
        <v>11156338.109999999</v>
      </c>
      <c r="J13" s="49">
        <v>5203605.6100000003</v>
      </c>
      <c r="K13" s="52">
        <f t="shared" si="0"/>
        <v>137.27594318695225</v>
      </c>
      <c r="L13" s="52">
        <f t="shared" si="1"/>
        <v>46.642595076387479</v>
      </c>
    </row>
    <row r="14" spans="2:12" x14ac:dyDescent="0.25">
      <c r="B14" s="169" t="s">
        <v>35</v>
      </c>
      <c r="C14" s="170"/>
      <c r="D14" s="170"/>
      <c r="E14" s="170"/>
      <c r="F14" s="170"/>
      <c r="G14" s="48">
        <v>54773.86</v>
      </c>
      <c r="H14" s="51">
        <v>6070</v>
      </c>
      <c r="I14" s="48">
        <v>1859597.99</v>
      </c>
      <c r="J14" s="49">
        <v>39901.629999999997</v>
      </c>
      <c r="K14" s="52">
        <f t="shared" si="0"/>
        <v>72.847942430933287</v>
      </c>
      <c r="L14" s="52">
        <f t="shared" si="1"/>
        <v>2.1457126870738334</v>
      </c>
    </row>
    <row r="15" spans="2:12" x14ac:dyDescent="0.25">
      <c r="B15" s="182" t="s">
        <v>42</v>
      </c>
      <c r="C15" s="174"/>
      <c r="D15" s="174"/>
      <c r="E15" s="174"/>
      <c r="F15" s="174"/>
      <c r="G15" s="50">
        <f>G9-G12</f>
        <v>-134581.27000000002</v>
      </c>
      <c r="H15" s="50">
        <f t="shared" ref="H15:J15" si="3">H9-H12</f>
        <v>0</v>
      </c>
      <c r="I15" s="50">
        <f t="shared" si="3"/>
        <v>-261772.12999999896</v>
      </c>
      <c r="J15" s="50">
        <f t="shared" si="3"/>
        <v>170710.83999999985</v>
      </c>
      <c r="K15" s="50">
        <f t="shared" si="0"/>
        <v>-126.84591251070809</v>
      </c>
      <c r="L15" s="50">
        <f t="shared" si="1"/>
        <v>-65.213527505774024</v>
      </c>
    </row>
    <row r="16" spans="2:12" ht="18" x14ac:dyDescent="0.25">
      <c r="B16" s="35"/>
      <c r="C16" s="42"/>
      <c r="D16" s="42"/>
      <c r="E16" s="42"/>
      <c r="F16" s="42"/>
      <c r="G16" s="42"/>
      <c r="H16" s="42"/>
      <c r="I16" s="43"/>
      <c r="J16" s="43"/>
      <c r="K16" s="43"/>
      <c r="L16" s="43"/>
    </row>
    <row r="17" spans="1:43" ht="18" customHeight="1" x14ac:dyDescent="0.25">
      <c r="B17" s="177" t="s">
        <v>43</v>
      </c>
      <c r="C17" s="177"/>
      <c r="D17" s="177"/>
      <c r="E17" s="177"/>
      <c r="F17" s="177"/>
      <c r="G17" s="42"/>
      <c r="H17" s="42"/>
      <c r="I17" s="43"/>
      <c r="J17" s="43"/>
      <c r="K17" s="43"/>
      <c r="L17" s="43"/>
    </row>
    <row r="18" spans="1:43" ht="25.5" x14ac:dyDescent="0.25">
      <c r="B18" s="178" t="s">
        <v>2</v>
      </c>
      <c r="C18" s="179"/>
      <c r="D18" s="179"/>
      <c r="E18" s="179"/>
      <c r="F18" s="180"/>
      <c r="G18" s="21" t="s">
        <v>148</v>
      </c>
      <c r="H18" s="1" t="s">
        <v>149</v>
      </c>
      <c r="I18" s="1" t="s">
        <v>150</v>
      </c>
      <c r="J18" s="21" t="s">
        <v>151</v>
      </c>
      <c r="K18" s="1" t="s">
        <v>10</v>
      </c>
      <c r="L18" s="1" t="s">
        <v>32</v>
      </c>
    </row>
    <row r="19" spans="1:43" s="24" customFormat="1" x14ac:dyDescent="0.25">
      <c r="B19" s="171">
        <v>1</v>
      </c>
      <c r="C19" s="171"/>
      <c r="D19" s="171"/>
      <c r="E19" s="171"/>
      <c r="F19" s="172"/>
      <c r="G19" s="23">
        <v>2</v>
      </c>
      <c r="H19" s="22">
        <v>3</v>
      </c>
      <c r="I19" s="22">
        <v>4</v>
      </c>
      <c r="J19" s="22">
        <v>5</v>
      </c>
      <c r="K19" s="22" t="s">
        <v>12</v>
      </c>
      <c r="L19" s="22" t="s">
        <v>13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4"/>
      <c r="B20" s="176" t="s">
        <v>36</v>
      </c>
      <c r="C20" s="187"/>
      <c r="D20" s="187"/>
      <c r="E20" s="187"/>
      <c r="F20" s="188"/>
      <c r="G20" s="16"/>
      <c r="H20" s="16"/>
      <c r="I20" s="16"/>
      <c r="J20" s="16"/>
      <c r="K20" s="16"/>
      <c r="L20" s="16"/>
    </row>
    <row r="21" spans="1:43" x14ac:dyDescent="0.25">
      <c r="A21" s="24"/>
      <c r="B21" s="176" t="s">
        <v>37</v>
      </c>
      <c r="C21" s="168"/>
      <c r="D21" s="168"/>
      <c r="E21" s="168"/>
      <c r="F21" s="168"/>
      <c r="G21" s="16"/>
      <c r="H21" s="16"/>
      <c r="I21" s="16"/>
      <c r="J21" s="16"/>
      <c r="K21" s="16"/>
      <c r="L21" s="16"/>
    </row>
    <row r="22" spans="1:43" s="32" customFormat="1" ht="15" customHeight="1" x14ac:dyDescent="0.25">
      <c r="A22" s="24"/>
      <c r="B22" s="184" t="s">
        <v>39</v>
      </c>
      <c r="C22" s="185"/>
      <c r="D22" s="185"/>
      <c r="E22" s="185"/>
      <c r="F22" s="186"/>
      <c r="G22" s="50">
        <f>G15</f>
        <v>-134581.27000000002</v>
      </c>
      <c r="H22" s="17">
        <v>0</v>
      </c>
      <c r="I22" s="50">
        <f>I15</f>
        <v>-261772.12999999896</v>
      </c>
      <c r="J22" s="50">
        <f>J15</f>
        <v>170710.83999999985</v>
      </c>
      <c r="K22" s="50">
        <f>J22/G22*100</f>
        <v>-126.84591251070809</v>
      </c>
      <c r="L22" s="50">
        <f>J22/I22*100</f>
        <v>-65.213527505774024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2" customFormat="1" ht="15" customHeight="1" x14ac:dyDescent="0.25">
      <c r="A23" s="24"/>
      <c r="B23" s="184" t="s">
        <v>44</v>
      </c>
      <c r="C23" s="185"/>
      <c r="D23" s="185"/>
      <c r="E23" s="185"/>
      <c r="F23" s="186"/>
      <c r="G23" s="50">
        <v>5076.96</v>
      </c>
      <c r="H23" s="17">
        <v>0</v>
      </c>
      <c r="I23" s="50">
        <v>261772.13</v>
      </c>
      <c r="J23" s="50">
        <v>261772.13</v>
      </c>
      <c r="K23" s="50">
        <f t="shared" ref="K23:K24" si="4">J23/G23*100</f>
        <v>5156.0802133560246</v>
      </c>
      <c r="L23" s="50">
        <f t="shared" ref="L23" si="5">J23/I23*100</f>
        <v>100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4"/>
      <c r="B24" s="182" t="s">
        <v>45</v>
      </c>
      <c r="C24" s="174"/>
      <c r="D24" s="174"/>
      <c r="E24" s="174"/>
      <c r="F24" s="174"/>
      <c r="G24" s="50">
        <f>G22+G23</f>
        <v>-129504.31000000001</v>
      </c>
      <c r="H24" s="17">
        <v>0</v>
      </c>
      <c r="I24" s="17">
        <v>0</v>
      </c>
      <c r="J24" s="50">
        <f>J22+J23</f>
        <v>432482.96999999986</v>
      </c>
      <c r="K24" s="50">
        <f t="shared" si="4"/>
        <v>-333.9525688372841</v>
      </c>
      <c r="L24" s="50">
        <v>0</v>
      </c>
    </row>
    <row r="25" spans="1:43" ht="15.75" x14ac:dyDescent="0.25">
      <c r="B25" s="44"/>
      <c r="C25" s="45"/>
      <c r="D25" s="45"/>
      <c r="E25" s="45"/>
      <c r="F25" s="45"/>
      <c r="G25" s="46"/>
      <c r="H25" s="46"/>
      <c r="I25" s="46"/>
      <c r="J25" s="46"/>
      <c r="K25" s="46"/>
      <c r="L25" s="36"/>
    </row>
    <row r="26" spans="1:43" ht="15.75" x14ac:dyDescent="0.25"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</row>
    <row r="29" spans="1:43" x14ac:dyDescent="0.25"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</row>
    <row r="30" spans="1:43" ht="15" customHeight="1" x14ac:dyDescent="0.25"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</row>
    <row r="31" spans="1:43" ht="36.75" customHeight="1" x14ac:dyDescent="0.25"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</row>
    <row r="32" spans="1:43" ht="15" customHeight="1" x14ac:dyDescent="0.25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</row>
    <row r="33" spans="2:12" x14ac:dyDescent="0.25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</row>
  </sheetData>
  <mergeCells count="26"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6"/>
  <sheetViews>
    <sheetView workbookViewId="0">
      <selection activeCell="R8" sqref="R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7" width="16.7109375" customWidth="1"/>
    <col min="8" max="8" width="15.5703125" customWidth="1"/>
    <col min="9" max="9" width="14.42578125" customWidth="1"/>
    <col min="10" max="10" width="16.425781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191" t="s">
        <v>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191" t="s">
        <v>46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191" t="s">
        <v>11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</row>
    <row r="7" spans="2:12" ht="15.75" customHeight="1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2:12" ht="15.75" customHeight="1" x14ac:dyDescent="0.2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2:12" ht="39" x14ac:dyDescent="0.25">
      <c r="B9" s="2"/>
      <c r="C9" s="2"/>
      <c r="D9" s="2"/>
      <c r="E9" s="2"/>
      <c r="F9" s="65" t="s">
        <v>145</v>
      </c>
      <c r="G9" s="66" t="s">
        <v>148</v>
      </c>
      <c r="H9" s="66" t="s">
        <v>149</v>
      </c>
      <c r="I9" s="66" t="s">
        <v>150</v>
      </c>
      <c r="J9" s="66" t="s">
        <v>151</v>
      </c>
      <c r="K9" s="65" t="s">
        <v>146</v>
      </c>
      <c r="L9" s="65" t="s">
        <v>147</v>
      </c>
    </row>
    <row r="10" spans="2:12" ht="18" x14ac:dyDescent="0.25">
      <c r="B10" s="2"/>
      <c r="C10" s="2"/>
      <c r="D10" s="2"/>
      <c r="E10" s="2"/>
      <c r="F10" s="67">
        <v>1</v>
      </c>
      <c r="G10" s="68">
        <v>2</v>
      </c>
      <c r="H10" s="68">
        <v>3</v>
      </c>
      <c r="I10" s="68">
        <v>4</v>
      </c>
      <c r="J10" s="68">
        <v>5</v>
      </c>
      <c r="K10" s="67">
        <v>6</v>
      </c>
      <c r="L10" s="67">
        <v>7</v>
      </c>
    </row>
    <row r="11" spans="2:12" x14ac:dyDescent="0.25">
      <c r="F11" s="60" t="s">
        <v>49</v>
      </c>
      <c r="G11" s="60"/>
      <c r="H11" s="60"/>
      <c r="I11" s="60"/>
      <c r="J11" s="60"/>
      <c r="K11" s="60"/>
      <c r="L11" s="61"/>
    </row>
    <row r="12" spans="2:12" x14ac:dyDescent="0.25">
      <c r="F12" s="60" t="s">
        <v>50</v>
      </c>
      <c r="G12" s="62">
        <v>3710809.86</v>
      </c>
      <c r="H12" s="55">
        <v>11651310</v>
      </c>
      <c r="I12" s="62">
        <v>12738093.970000001</v>
      </c>
      <c r="J12" s="62">
        <v>5408038.0800000001</v>
      </c>
      <c r="K12" s="63">
        <v>145.74</v>
      </c>
      <c r="L12" s="64">
        <v>42.46</v>
      </c>
    </row>
    <row r="13" spans="2:12" ht="26.25" x14ac:dyDescent="0.25">
      <c r="F13" s="60" t="s">
        <v>51</v>
      </c>
      <c r="G13" s="62">
        <v>19569.86</v>
      </c>
      <c r="H13" s="55">
        <v>487044</v>
      </c>
      <c r="I13" s="62">
        <v>696567.97</v>
      </c>
      <c r="J13" s="62">
        <v>21997.64</v>
      </c>
      <c r="K13" s="63">
        <v>112.41</v>
      </c>
      <c r="L13" s="64">
        <v>3.16</v>
      </c>
    </row>
    <row r="14" spans="2:12" x14ac:dyDescent="0.25">
      <c r="F14" s="60" t="s">
        <v>52</v>
      </c>
      <c r="G14" s="62">
        <v>19569.86</v>
      </c>
      <c r="H14" s="53"/>
      <c r="I14" s="60"/>
      <c r="J14" s="62">
        <v>21997.64</v>
      </c>
      <c r="K14" s="63">
        <v>112.41</v>
      </c>
      <c r="L14" s="61"/>
    </row>
    <row r="15" spans="2:12" ht="26.25" x14ac:dyDescent="0.25">
      <c r="F15" s="60" t="s">
        <v>53</v>
      </c>
      <c r="G15" s="62">
        <v>19569.86</v>
      </c>
      <c r="H15" s="53"/>
      <c r="I15" s="60"/>
      <c r="J15" s="62">
        <v>21997.64</v>
      </c>
      <c r="K15" s="63">
        <v>112.41</v>
      </c>
      <c r="L15" s="61"/>
    </row>
    <row r="16" spans="2:12" x14ac:dyDescent="0.25">
      <c r="F16" s="60" t="s">
        <v>54</v>
      </c>
      <c r="G16" s="63">
        <v>286.10000000000002</v>
      </c>
      <c r="H16" s="55">
        <v>1540</v>
      </c>
      <c r="I16" s="62">
        <v>1540</v>
      </c>
      <c r="J16" s="63">
        <v>239.55</v>
      </c>
      <c r="K16" s="63">
        <v>83.73</v>
      </c>
      <c r="L16" s="64">
        <v>15.56</v>
      </c>
    </row>
    <row r="17" spans="6:12" x14ac:dyDescent="0.25">
      <c r="F17" s="60" t="s">
        <v>55</v>
      </c>
      <c r="G17" s="63">
        <v>286.10000000000002</v>
      </c>
      <c r="H17" s="53"/>
      <c r="I17" s="60"/>
      <c r="J17" s="63">
        <v>239.55</v>
      </c>
      <c r="K17" s="63">
        <v>83.73</v>
      </c>
      <c r="L17" s="61"/>
    </row>
    <row r="18" spans="6:12" ht="26.25" x14ac:dyDescent="0.25">
      <c r="F18" s="60" t="s">
        <v>56</v>
      </c>
      <c r="G18" s="63">
        <v>286.10000000000002</v>
      </c>
      <c r="H18" s="53"/>
      <c r="I18" s="60"/>
      <c r="J18" s="63">
        <v>239.55</v>
      </c>
      <c r="K18" s="63">
        <v>83.73</v>
      </c>
      <c r="L18" s="61"/>
    </row>
    <row r="19" spans="6:12" ht="26.25" x14ac:dyDescent="0.25">
      <c r="F19" s="60" t="s">
        <v>57</v>
      </c>
      <c r="G19" s="62">
        <v>3615.4</v>
      </c>
      <c r="H19" s="55">
        <v>38610</v>
      </c>
      <c r="I19" s="62">
        <v>38610</v>
      </c>
      <c r="J19" s="62">
        <v>8787.59</v>
      </c>
      <c r="K19" s="63">
        <v>243.06</v>
      </c>
      <c r="L19" s="64">
        <v>22.76</v>
      </c>
    </row>
    <row r="20" spans="6:12" x14ac:dyDescent="0.25">
      <c r="F20" s="60" t="s">
        <v>58</v>
      </c>
      <c r="G20" s="62">
        <v>3615.4</v>
      </c>
      <c r="H20" s="53"/>
      <c r="I20" s="60"/>
      <c r="J20" s="62">
        <v>8787.59</v>
      </c>
      <c r="K20" s="63">
        <v>243.06</v>
      </c>
      <c r="L20" s="61"/>
    </row>
    <row r="21" spans="6:12" x14ac:dyDescent="0.25">
      <c r="F21" s="60" t="s">
        <v>59</v>
      </c>
      <c r="G21" s="62">
        <v>3615.4</v>
      </c>
      <c r="H21" s="53"/>
      <c r="I21" s="60"/>
      <c r="J21" s="62">
        <v>8787.59</v>
      </c>
      <c r="K21" s="63">
        <v>243.06</v>
      </c>
      <c r="L21" s="61"/>
    </row>
    <row r="22" spans="6:12" ht="39" x14ac:dyDescent="0.25">
      <c r="F22" s="60" t="s">
        <v>60</v>
      </c>
      <c r="G22" s="62">
        <v>49817.53</v>
      </c>
      <c r="H22" s="55">
        <v>262960</v>
      </c>
      <c r="I22" s="62">
        <v>273360</v>
      </c>
      <c r="J22" s="62">
        <v>21661</v>
      </c>
      <c r="K22" s="63">
        <v>43.48</v>
      </c>
      <c r="L22" s="64">
        <v>7.92</v>
      </c>
    </row>
    <row r="23" spans="6:12" ht="26.25" x14ac:dyDescent="0.25">
      <c r="F23" s="60" t="s">
        <v>61</v>
      </c>
      <c r="G23" s="62">
        <v>49817.53</v>
      </c>
      <c r="H23" s="53"/>
      <c r="I23" s="60"/>
      <c r="J23" s="62">
        <v>21661</v>
      </c>
      <c r="K23" s="63">
        <v>43.48</v>
      </c>
      <c r="L23" s="61"/>
    </row>
    <row r="24" spans="6:12" x14ac:dyDescent="0.25">
      <c r="F24" s="60" t="s">
        <v>62</v>
      </c>
      <c r="G24" s="62">
        <v>49817.53</v>
      </c>
      <c r="H24" s="53"/>
      <c r="I24" s="60"/>
      <c r="J24" s="62">
        <v>21661</v>
      </c>
      <c r="K24" s="63">
        <v>43.48</v>
      </c>
      <c r="L24" s="61"/>
    </row>
    <row r="25" spans="6:12" ht="26.25" x14ac:dyDescent="0.25">
      <c r="F25" s="60" t="s">
        <v>63</v>
      </c>
      <c r="G25" s="62">
        <v>3637094.6</v>
      </c>
      <c r="H25" s="55">
        <v>10854989</v>
      </c>
      <c r="I25" s="62">
        <v>11721849</v>
      </c>
      <c r="J25" s="62">
        <v>5355352.3</v>
      </c>
      <c r="K25" s="63">
        <v>147.24</v>
      </c>
      <c r="L25" s="64">
        <v>45.69</v>
      </c>
    </row>
    <row r="26" spans="6:12" ht="39" x14ac:dyDescent="0.25">
      <c r="F26" s="60" t="s">
        <v>64</v>
      </c>
      <c r="G26" s="62">
        <v>87804.59</v>
      </c>
      <c r="H26" s="53"/>
      <c r="I26" s="60"/>
      <c r="J26" s="62">
        <v>151069.12</v>
      </c>
      <c r="K26" s="63">
        <v>172.05</v>
      </c>
      <c r="L26" s="61"/>
    </row>
    <row r="27" spans="6:12" ht="26.25" x14ac:dyDescent="0.25">
      <c r="F27" s="60" t="s">
        <v>65</v>
      </c>
      <c r="G27" s="62">
        <v>86109.59</v>
      </c>
      <c r="H27" s="53"/>
      <c r="I27" s="60"/>
      <c r="J27" s="62">
        <v>151069.12</v>
      </c>
      <c r="K27" s="63">
        <v>175.44</v>
      </c>
      <c r="L27" s="61"/>
    </row>
    <row r="28" spans="6:12" ht="39" x14ac:dyDescent="0.25">
      <c r="F28" s="60" t="s">
        <v>66</v>
      </c>
      <c r="G28" s="62">
        <v>1695</v>
      </c>
      <c r="H28" s="53"/>
      <c r="I28" s="60"/>
      <c r="J28" s="60"/>
      <c r="K28" s="60"/>
      <c r="L28" s="61"/>
    </row>
    <row r="29" spans="6:12" ht="26.25" x14ac:dyDescent="0.25">
      <c r="F29" s="60" t="s">
        <v>67</v>
      </c>
      <c r="G29" s="62">
        <v>3549290.01</v>
      </c>
      <c r="H29" s="53"/>
      <c r="I29" s="60"/>
      <c r="J29" s="62">
        <v>5204283.18</v>
      </c>
      <c r="K29" s="63">
        <v>146.63</v>
      </c>
      <c r="L29" s="61"/>
    </row>
    <row r="30" spans="6:12" ht="26.25" x14ac:dyDescent="0.25">
      <c r="F30" s="60" t="s">
        <v>68</v>
      </c>
      <c r="G30" s="62">
        <v>3549290.01</v>
      </c>
      <c r="H30" s="53"/>
      <c r="I30" s="60"/>
      <c r="J30" s="62">
        <v>5204283.18</v>
      </c>
      <c r="K30" s="63">
        <v>146.63</v>
      </c>
      <c r="L30" s="61"/>
    </row>
    <row r="31" spans="6:12" x14ac:dyDescent="0.25">
      <c r="F31" s="60" t="s">
        <v>69</v>
      </c>
      <c r="G31" s="63">
        <v>426.37</v>
      </c>
      <c r="H31" s="55">
        <v>6167</v>
      </c>
      <c r="I31" s="62">
        <v>6167</v>
      </c>
      <c r="J31" s="60"/>
      <c r="K31" s="60"/>
      <c r="L31" s="61"/>
    </row>
    <row r="32" spans="6:12" x14ac:dyDescent="0.25">
      <c r="F32" s="60" t="s">
        <v>70</v>
      </c>
      <c r="G32" s="63">
        <v>426.37</v>
      </c>
      <c r="H32" s="53"/>
      <c r="I32" s="60"/>
      <c r="J32" s="60"/>
      <c r="K32" s="60"/>
      <c r="L32" s="61"/>
    </row>
    <row r="33" spans="6:12" x14ac:dyDescent="0.25">
      <c r="F33" s="60" t="s">
        <v>71</v>
      </c>
      <c r="G33" s="63">
        <v>426.37</v>
      </c>
      <c r="H33" s="53"/>
      <c r="I33" s="60"/>
      <c r="J33" s="60"/>
      <c r="K33" s="60"/>
      <c r="L33" s="61"/>
    </row>
    <row r="34" spans="6:12" x14ac:dyDescent="0.25">
      <c r="F34" s="60" t="s">
        <v>72</v>
      </c>
      <c r="G34" s="60"/>
      <c r="H34" s="55">
        <v>6070</v>
      </c>
      <c r="I34" s="62">
        <v>16070</v>
      </c>
      <c r="J34" s="62">
        <v>6180</v>
      </c>
      <c r="K34" s="60"/>
      <c r="L34" s="64">
        <v>38.46</v>
      </c>
    </row>
    <row r="35" spans="6:12" ht="26.25" x14ac:dyDescent="0.25">
      <c r="F35" s="60" t="s">
        <v>73</v>
      </c>
      <c r="G35" s="60"/>
      <c r="H35" s="55">
        <v>6070</v>
      </c>
      <c r="I35" s="62">
        <v>16070</v>
      </c>
      <c r="J35" s="62">
        <v>6180</v>
      </c>
      <c r="K35" s="60"/>
      <c r="L35" s="64">
        <v>38.46</v>
      </c>
    </row>
    <row r="36" spans="6:12" x14ac:dyDescent="0.25">
      <c r="F36" s="60" t="s">
        <v>74</v>
      </c>
      <c r="G36" s="60"/>
      <c r="H36" s="53"/>
      <c r="I36" s="60"/>
      <c r="J36" s="62">
        <v>6180</v>
      </c>
      <c r="K36" s="60"/>
      <c r="L36" s="61"/>
    </row>
    <row r="37" spans="6:12" x14ac:dyDescent="0.25">
      <c r="F37" s="60" t="s">
        <v>75</v>
      </c>
      <c r="G37" s="60"/>
      <c r="H37" s="53"/>
      <c r="I37" s="60"/>
      <c r="J37" s="62">
        <v>6180</v>
      </c>
      <c r="K37" s="60"/>
      <c r="L37" s="61"/>
    </row>
    <row r="38" spans="6:12" x14ac:dyDescent="0.25">
      <c r="F38" s="60" t="s">
        <v>76</v>
      </c>
      <c r="G38" s="62">
        <v>3710809.86</v>
      </c>
      <c r="H38" s="55">
        <v>11657380</v>
      </c>
      <c r="I38" s="62">
        <v>12754163.970000001</v>
      </c>
      <c r="J38" s="62">
        <v>5414218.0800000001</v>
      </c>
      <c r="K38" s="63">
        <v>145.9</v>
      </c>
      <c r="L38" s="64">
        <v>42.45</v>
      </c>
    </row>
    <row r="39" spans="6:12" x14ac:dyDescent="0.25">
      <c r="F39" s="60" t="s">
        <v>77</v>
      </c>
      <c r="G39" s="62">
        <v>3790617.27</v>
      </c>
      <c r="H39" s="55">
        <v>10574649</v>
      </c>
      <c r="I39" s="62">
        <v>11156338.109999999</v>
      </c>
      <c r="J39" s="62">
        <v>5203605.6100000003</v>
      </c>
      <c r="K39" s="63">
        <v>137.28</v>
      </c>
      <c r="L39" s="64">
        <v>46.64</v>
      </c>
    </row>
    <row r="40" spans="6:12" x14ac:dyDescent="0.25">
      <c r="F40" s="60" t="s">
        <v>78</v>
      </c>
      <c r="G40" s="62">
        <v>3106155.34</v>
      </c>
      <c r="H40" s="55">
        <v>8391335</v>
      </c>
      <c r="I40" s="62">
        <v>8894855.1099999994</v>
      </c>
      <c r="J40" s="62">
        <v>4286792.7699999996</v>
      </c>
      <c r="K40" s="63">
        <v>138.01</v>
      </c>
      <c r="L40" s="64">
        <v>48.19</v>
      </c>
    </row>
    <row r="41" spans="6:12" x14ac:dyDescent="0.25">
      <c r="F41" s="60" t="s">
        <v>79</v>
      </c>
      <c r="G41" s="62">
        <v>2740378.33</v>
      </c>
      <c r="H41" s="53"/>
      <c r="I41" s="60"/>
      <c r="J41" s="62">
        <v>3723631.95</v>
      </c>
      <c r="K41" s="63">
        <v>135.88</v>
      </c>
      <c r="L41" s="61"/>
    </row>
    <row r="42" spans="6:12" x14ac:dyDescent="0.25">
      <c r="F42" s="60" t="s">
        <v>80</v>
      </c>
      <c r="G42" s="62">
        <v>2499183.91</v>
      </c>
      <c r="H42" s="53"/>
      <c r="I42" s="60"/>
      <c r="J42" s="62">
        <v>3448309.61</v>
      </c>
      <c r="K42" s="63">
        <v>137.97999999999999</v>
      </c>
      <c r="L42" s="61"/>
    </row>
    <row r="43" spans="6:12" x14ac:dyDescent="0.25">
      <c r="F43" s="60" t="s">
        <v>81</v>
      </c>
      <c r="G43" s="62">
        <v>171665.23</v>
      </c>
      <c r="H43" s="53"/>
      <c r="I43" s="60"/>
      <c r="J43" s="62">
        <v>275322.34000000003</v>
      </c>
      <c r="K43" s="63">
        <v>160.38</v>
      </c>
      <c r="L43" s="61"/>
    </row>
    <row r="44" spans="6:12" x14ac:dyDescent="0.25">
      <c r="F44" s="60" t="s">
        <v>82</v>
      </c>
      <c r="G44" s="62">
        <v>69529.19</v>
      </c>
      <c r="H44" s="53"/>
      <c r="I44" s="60"/>
      <c r="J44" s="60"/>
      <c r="K44" s="60"/>
      <c r="L44" s="61"/>
    </row>
    <row r="45" spans="6:12" x14ac:dyDescent="0.25">
      <c r="F45" s="60" t="s">
        <v>83</v>
      </c>
      <c r="G45" s="62">
        <v>50048.79</v>
      </c>
      <c r="H45" s="53"/>
      <c r="I45" s="60"/>
      <c r="J45" s="62">
        <v>119835.62</v>
      </c>
      <c r="K45" s="63">
        <v>239.44</v>
      </c>
      <c r="L45" s="61"/>
    </row>
    <row r="46" spans="6:12" x14ac:dyDescent="0.25">
      <c r="F46" s="60" t="s">
        <v>84</v>
      </c>
      <c r="G46" s="62">
        <v>50048.79</v>
      </c>
      <c r="H46" s="53"/>
      <c r="I46" s="60"/>
      <c r="J46" s="62">
        <v>119835.62</v>
      </c>
      <c r="K46" s="63">
        <v>239.44</v>
      </c>
      <c r="L46" s="61"/>
    </row>
    <row r="47" spans="6:12" x14ac:dyDescent="0.25">
      <c r="F47" s="60" t="s">
        <v>85</v>
      </c>
      <c r="G47" s="62">
        <v>315728.21999999997</v>
      </c>
      <c r="H47" s="53"/>
      <c r="I47" s="60"/>
      <c r="J47" s="62">
        <v>443325.2</v>
      </c>
      <c r="K47" s="63">
        <v>140.41</v>
      </c>
      <c r="L47" s="61"/>
    </row>
    <row r="48" spans="6:12" x14ac:dyDescent="0.25">
      <c r="F48" s="60" t="s">
        <v>86</v>
      </c>
      <c r="G48" s="62">
        <v>315605.99</v>
      </c>
      <c r="H48" s="53"/>
      <c r="I48" s="60"/>
      <c r="J48" s="62">
        <v>443321.26</v>
      </c>
      <c r="K48" s="63">
        <v>140.47</v>
      </c>
      <c r="L48" s="61"/>
    </row>
    <row r="49" spans="6:12" ht="26.25" x14ac:dyDescent="0.25">
      <c r="F49" s="60" t="s">
        <v>87</v>
      </c>
      <c r="G49" s="63">
        <v>122.23</v>
      </c>
      <c r="H49" s="53"/>
      <c r="I49" s="60"/>
      <c r="J49" s="63">
        <v>3.94</v>
      </c>
      <c r="K49" s="63">
        <v>3.22</v>
      </c>
      <c r="L49" s="61"/>
    </row>
    <row r="50" spans="6:12" x14ac:dyDescent="0.25">
      <c r="F50" s="60" t="s">
        <v>88</v>
      </c>
      <c r="G50" s="62">
        <v>660877.85</v>
      </c>
      <c r="H50" s="55">
        <v>2074196</v>
      </c>
      <c r="I50" s="62">
        <v>2138955</v>
      </c>
      <c r="J50" s="62">
        <v>894823.57</v>
      </c>
      <c r="K50" s="63">
        <v>135.4</v>
      </c>
      <c r="L50" s="64">
        <v>41.83</v>
      </c>
    </row>
    <row r="51" spans="6:12" x14ac:dyDescent="0.25">
      <c r="F51" s="60" t="s">
        <v>89</v>
      </c>
      <c r="G51" s="62">
        <v>147921.53</v>
      </c>
      <c r="H51" s="53"/>
      <c r="I51" s="60"/>
      <c r="J51" s="62">
        <v>175455.91</v>
      </c>
      <c r="K51" s="63">
        <v>118.61</v>
      </c>
      <c r="L51" s="61"/>
    </row>
    <row r="52" spans="6:12" x14ac:dyDescent="0.25">
      <c r="F52" s="60" t="s">
        <v>90</v>
      </c>
      <c r="G52" s="62">
        <v>4829.3999999999996</v>
      </c>
      <c r="H52" s="53"/>
      <c r="I52" s="60"/>
      <c r="J52" s="62">
        <v>3645.75</v>
      </c>
      <c r="K52" s="63">
        <v>75.489999999999995</v>
      </c>
      <c r="L52" s="61"/>
    </row>
    <row r="53" spans="6:12" ht="26.25" x14ac:dyDescent="0.25">
      <c r="F53" s="60" t="s">
        <v>91</v>
      </c>
      <c r="G53" s="62">
        <v>134488.6</v>
      </c>
      <c r="H53" s="53"/>
      <c r="I53" s="60"/>
      <c r="J53" s="62">
        <v>167132.79</v>
      </c>
      <c r="K53" s="63">
        <v>124.27</v>
      </c>
      <c r="L53" s="61"/>
    </row>
    <row r="54" spans="6:12" x14ac:dyDescent="0.25">
      <c r="F54" s="60" t="s">
        <v>92</v>
      </c>
      <c r="G54" s="62">
        <v>8267.5300000000007</v>
      </c>
      <c r="H54" s="53"/>
      <c r="I54" s="60"/>
      <c r="J54" s="62">
        <v>4677.37</v>
      </c>
      <c r="K54" s="63">
        <v>56.58</v>
      </c>
      <c r="L54" s="61"/>
    </row>
    <row r="55" spans="6:12" x14ac:dyDescent="0.25">
      <c r="F55" s="60" t="s">
        <v>93</v>
      </c>
      <c r="G55" s="63">
        <v>336</v>
      </c>
      <c r="H55" s="53"/>
      <c r="I55" s="60"/>
      <c r="J55" s="60"/>
      <c r="K55" s="60"/>
      <c r="L55" s="61"/>
    </row>
    <row r="56" spans="6:12" x14ac:dyDescent="0.25">
      <c r="F56" s="60" t="s">
        <v>94</v>
      </c>
      <c r="G56" s="62">
        <v>175583.66</v>
      </c>
      <c r="H56" s="53"/>
      <c r="I56" s="60"/>
      <c r="J56" s="62">
        <v>247910.85</v>
      </c>
      <c r="K56" s="63">
        <v>141.19</v>
      </c>
      <c r="L56" s="61"/>
    </row>
    <row r="57" spans="6:12" x14ac:dyDescent="0.25">
      <c r="F57" s="60" t="s">
        <v>95</v>
      </c>
      <c r="G57" s="62">
        <v>11305.97</v>
      </c>
      <c r="H57" s="53"/>
      <c r="I57" s="60"/>
      <c r="J57" s="62">
        <v>10492.17</v>
      </c>
      <c r="K57" s="63">
        <v>92.8</v>
      </c>
      <c r="L57" s="61"/>
    </row>
    <row r="58" spans="6:12" x14ac:dyDescent="0.25">
      <c r="F58" s="60" t="s">
        <v>96</v>
      </c>
      <c r="G58" s="62">
        <v>32241.15</v>
      </c>
      <c r="H58" s="53"/>
      <c r="I58" s="60"/>
      <c r="J58" s="62">
        <v>1023.98</v>
      </c>
      <c r="K58" s="63">
        <v>3.18</v>
      </c>
      <c r="L58" s="61"/>
    </row>
    <row r="59" spans="6:12" x14ac:dyDescent="0.25">
      <c r="F59" s="60" t="s">
        <v>97</v>
      </c>
      <c r="G59" s="62">
        <v>98641.68</v>
      </c>
      <c r="H59" s="53"/>
      <c r="I59" s="60"/>
      <c r="J59" s="62">
        <v>157853.63</v>
      </c>
      <c r="K59" s="63">
        <v>160.03</v>
      </c>
      <c r="L59" s="61"/>
    </row>
    <row r="60" spans="6:12" ht="26.25" x14ac:dyDescent="0.25">
      <c r="F60" s="60" t="s">
        <v>98</v>
      </c>
      <c r="G60" s="62">
        <v>2492.62</v>
      </c>
      <c r="H60" s="53"/>
      <c r="I60" s="60"/>
      <c r="J60" s="62">
        <v>5198.83</v>
      </c>
      <c r="K60" s="63">
        <v>208.57</v>
      </c>
      <c r="L60" s="61"/>
    </row>
    <row r="61" spans="6:12" x14ac:dyDescent="0.25">
      <c r="F61" s="60" t="s">
        <v>99</v>
      </c>
      <c r="G61" s="62">
        <v>22768.71</v>
      </c>
      <c r="H61" s="53"/>
      <c r="I61" s="60"/>
      <c r="J61" s="62">
        <v>41764.36</v>
      </c>
      <c r="K61" s="63">
        <v>183.43</v>
      </c>
      <c r="L61" s="61"/>
    </row>
    <row r="62" spans="6:12" x14ac:dyDescent="0.25">
      <c r="F62" s="60" t="s">
        <v>100</v>
      </c>
      <c r="G62" s="62">
        <v>8133.53</v>
      </c>
      <c r="H62" s="53"/>
      <c r="I62" s="60"/>
      <c r="J62" s="62">
        <v>31577.88</v>
      </c>
      <c r="K62" s="63">
        <v>388.24</v>
      </c>
      <c r="L62" s="61"/>
    </row>
    <row r="63" spans="6:12" x14ac:dyDescent="0.25">
      <c r="F63" s="60" t="s">
        <v>101</v>
      </c>
      <c r="G63" s="62">
        <v>297544.57</v>
      </c>
      <c r="H63" s="53"/>
      <c r="I63" s="60"/>
      <c r="J63" s="62">
        <v>390669.92</v>
      </c>
      <c r="K63" s="63">
        <v>131.30000000000001</v>
      </c>
      <c r="L63" s="61"/>
    </row>
    <row r="64" spans="6:12" x14ac:dyDescent="0.25">
      <c r="F64" s="60" t="s">
        <v>102</v>
      </c>
      <c r="G64" s="62">
        <v>9333.25</v>
      </c>
      <c r="H64" s="53"/>
      <c r="I64" s="60"/>
      <c r="J64" s="62">
        <v>17514.560000000001</v>
      </c>
      <c r="K64" s="63">
        <v>187.66</v>
      </c>
      <c r="L64" s="61"/>
    </row>
    <row r="65" spans="6:12" x14ac:dyDescent="0.25">
      <c r="F65" s="60" t="s">
        <v>103</v>
      </c>
      <c r="G65" s="62">
        <v>96872.55</v>
      </c>
      <c r="H65" s="53"/>
      <c r="I65" s="60"/>
      <c r="J65" s="62">
        <v>162551.67000000001</v>
      </c>
      <c r="K65" s="63">
        <v>167.8</v>
      </c>
      <c r="L65" s="61"/>
    </row>
    <row r="66" spans="6:12" x14ac:dyDescent="0.25">
      <c r="F66" s="60" t="s">
        <v>104</v>
      </c>
      <c r="G66" s="63">
        <v>848.85</v>
      </c>
      <c r="H66" s="53"/>
      <c r="I66" s="60"/>
      <c r="J66" s="62">
        <v>1401.55</v>
      </c>
      <c r="K66" s="63">
        <v>165.11</v>
      </c>
      <c r="L66" s="61"/>
    </row>
    <row r="67" spans="6:12" x14ac:dyDescent="0.25">
      <c r="F67" s="60" t="s">
        <v>105</v>
      </c>
      <c r="G67" s="62">
        <v>11034.03</v>
      </c>
      <c r="H67" s="53"/>
      <c r="I67" s="60"/>
      <c r="J67" s="62">
        <v>13506.08</v>
      </c>
      <c r="K67" s="63">
        <v>122.4</v>
      </c>
      <c r="L67" s="61"/>
    </row>
    <row r="68" spans="6:12" x14ac:dyDescent="0.25">
      <c r="F68" s="60" t="s">
        <v>106</v>
      </c>
      <c r="G68" s="62">
        <v>5900.36</v>
      </c>
      <c r="H68" s="53"/>
      <c r="I68" s="60"/>
      <c r="J68" s="62">
        <v>5031.21</v>
      </c>
      <c r="K68" s="63">
        <v>85.27</v>
      </c>
      <c r="L68" s="61"/>
    </row>
    <row r="69" spans="6:12" x14ac:dyDescent="0.25">
      <c r="F69" s="60" t="s">
        <v>107</v>
      </c>
      <c r="G69" s="62">
        <v>8651.4599999999991</v>
      </c>
      <c r="H69" s="53"/>
      <c r="I69" s="60"/>
      <c r="J69" s="62">
        <v>9821.44</v>
      </c>
      <c r="K69" s="63">
        <v>113.52</v>
      </c>
      <c r="L69" s="61"/>
    </row>
    <row r="70" spans="6:12" x14ac:dyDescent="0.25">
      <c r="F70" s="60" t="s">
        <v>108</v>
      </c>
      <c r="G70" s="62">
        <v>125045.14</v>
      </c>
      <c r="H70" s="53"/>
      <c r="I70" s="60"/>
      <c r="J70" s="62">
        <v>117183.15</v>
      </c>
      <c r="K70" s="63">
        <v>93.71</v>
      </c>
      <c r="L70" s="61"/>
    </row>
    <row r="71" spans="6:12" x14ac:dyDescent="0.25">
      <c r="F71" s="60" t="s">
        <v>109</v>
      </c>
      <c r="G71" s="62">
        <v>16270.44</v>
      </c>
      <c r="H71" s="53"/>
      <c r="I71" s="60"/>
      <c r="J71" s="62">
        <v>26835.66</v>
      </c>
      <c r="K71" s="63">
        <v>164.94</v>
      </c>
      <c r="L71" s="61"/>
    </row>
    <row r="72" spans="6:12" x14ac:dyDescent="0.25">
      <c r="F72" s="60" t="s">
        <v>110</v>
      </c>
      <c r="G72" s="62">
        <v>23588.49</v>
      </c>
      <c r="H72" s="53"/>
      <c r="I72" s="60"/>
      <c r="J72" s="62">
        <v>36824.6</v>
      </c>
      <c r="K72" s="63">
        <v>156.11000000000001</v>
      </c>
      <c r="L72" s="61"/>
    </row>
    <row r="73" spans="6:12" ht="26.25" x14ac:dyDescent="0.25">
      <c r="F73" s="60" t="s">
        <v>111</v>
      </c>
      <c r="G73" s="60"/>
      <c r="H73" s="53"/>
      <c r="I73" s="60"/>
      <c r="J73" s="62">
        <v>38832.019999999997</v>
      </c>
      <c r="K73" s="60"/>
      <c r="L73" s="61"/>
    </row>
    <row r="74" spans="6:12" ht="26.25" x14ac:dyDescent="0.25">
      <c r="F74" s="60" t="s">
        <v>112</v>
      </c>
      <c r="G74" s="60"/>
      <c r="H74" s="53"/>
      <c r="I74" s="60"/>
      <c r="J74" s="62">
        <v>38832.019999999997</v>
      </c>
      <c r="K74" s="60"/>
      <c r="L74" s="61"/>
    </row>
    <row r="75" spans="6:12" x14ac:dyDescent="0.25">
      <c r="F75" s="60" t="s">
        <v>113</v>
      </c>
      <c r="G75" s="62">
        <v>39828.089999999997</v>
      </c>
      <c r="H75" s="53"/>
      <c r="I75" s="60"/>
      <c r="J75" s="62">
        <v>41954.87</v>
      </c>
      <c r="K75" s="63">
        <v>105.34</v>
      </c>
      <c r="L75" s="61"/>
    </row>
    <row r="76" spans="6:12" ht="26.25" x14ac:dyDescent="0.25">
      <c r="F76" s="60" t="s">
        <v>114</v>
      </c>
      <c r="G76" s="62">
        <v>4492.32</v>
      </c>
      <c r="H76" s="53"/>
      <c r="I76" s="60"/>
      <c r="J76" s="62">
        <v>4441.88</v>
      </c>
      <c r="K76" s="63">
        <v>98.88</v>
      </c>
      <c r="L76" s="61"/>
    </row>
    <row r="77" spans="6:12" x14ac:dyDescent="0.25">
      <c r="F77" s="60" t="s">
        <v>115</v>
      </c>
      <c r="G77" s="62">
        <v>15352.17</v>
      </c>
      <c r="H77" s="53"/>
      <c r="I77" s="60"/>
      <c r="J77" s="62">
        <v>29363.42</v>
      </c>
      <c r="K77" s="63">
        <v>191.27</v>
      </c>
      <c r="L77" s="61"/>
    </row>
    <row r="78" spans="6:12" x14ac:dyDescent="0.25">
      <c r="F78" s="60" t="s">
        <v>116</v>
      </c>
      <c r="G78" s="62">
        <v>1824.15</v>
      </c>
      <c r="H78" s="53"/>
      <c r="I78" s="60"/>
      <c r="J78" s="62">
        <v>3256.97</v>
      </c>
      <c r="K78" s="63">
        <v>178.55</v>
      </c>
      <c r="L78" s="61"/>
    </row>
    <row r="79" spans="6:12" x14ac:dyDescent="0.25">
      <c r="F79" s="60" t="s">
        <v>117</v>
      </c>
      <c r="G79" s="62">
        <v>1112.83</v>
      </c>
      <c r="H79" s="53"/>
      <c r="I79" s="60"/>
      <c r="J79" s="62">
        <v>1311.5</v>
      </c>
      <c r="K79" s="63">
        <v>117.85</v>
      </c>
      <c r="L79" s="61"/>
    </row>
    <row r="80" spans="6:12" x14ac:dyDescent="0.25">
      <c r="F80" s="60" t="s">
        <v>118</v>
      </c>
      <c r="G80" s="62">
        <v>8709.24</v>
      </c>
      <c r="H80" s="53"/>
      <c r="I80" s="60"/>
      <c r="J80" s="62">
        <v>2883.24</v>
      </c>
      <c r="K80" s="63">
        <v>33.11</v>
      </c>
      <c r="L80" s="61"/>
    </row>
    <row r="81" spans="6:12" x14ac:dyDescent="0.25">
      <c r="F81" s="60" t="s">
        <v>119</v>
      </c>
      <c r="G81" s="62">
        <v>8109.3</v>
      </c>
      <c r="H81" s="53"/>
      <c r="I81" s="60"/>
      <c r="J81" s="63">
        <v>218.75</v>
      </c>
      <c r="K81" s="63">
        <v>2.7</v>
      </c>
      <c r="L81" s="61"/>
    </row>
    <row r="82" spans="6:12" x14ac:dyDescent="0.25">
      <c r="F82" s="60" t="s">
        <v>120</v>
      </c>
      <c r="G82" s="63">
        <v>228.08</v>
      </c>
      <c r="H82" s="53"/>
      <c r="I82" s="60"/>
      <c r="J82" s="63">
        <v>479.11</v>
      </c>
      <c r="K82" s="63">
        <v>210.06</v>
      </c>
      <c r="L82" s="61"/>
    </row>
    <row r="83" spans="6:12" x14ac:dyDescent="0.25">
      <c r="F83" s="60" t="s">
        <v>121</v>
      </c>
      <c r="G83" s="62">
        <v>5002.8599999999997</v>
      </c>
      <c r="H83" s="55">
        <v>53200</v>
      </c>
      <c r="I83" s="62">
        <v>53200</v>
      </c>
      <c r="J83" s="62">
        <v>1521.91</v>
      </c>
      <c r="K83" s="63">
        <v>30.42</v>
      </c>
      <c r="L83" s="64">
        <v>2.86</v>
      </c>
    </row>
    <row r="84" spans="6:12" x14ac:dyDescent="0.25">
      <c r="F84" s="60" t="s">
        <v>122</v>
      </c>
      <c r="G84" s="62">
        <v>5002.8599999999997</v>
      </c>
      <c r="H84" s="53"/>
      <c r="I84" s="60"/>
      <c r="J84" s="62">
        <v>1521.91</v>
      </c>
      <c r="K84" s="63">
        <v>30.42</v>
      </c>
      <c r="L84" s="61"/>
    </row>
    <row r="85" spans="6:12" x14ac:dyDescent="0.25">
      <c r="F85" s="60" t="s">
        <v>123</v>
      </c>
      <c r="G85" s="62">
        <v>1326.57</v>
      </c>
      <c r="H85" s="53"/>
      <c r="I85" s="60"/>
      <c r="J85" s="62">
        <v>1393.59</v>
      </c>
      <c r="K85" s="63">
        <v>105.05</v>
      </c>
      <c r="L85" s="61"/>
    </row>
    <row r="86" spans="6:12" x14ac:dyDescent="0.25">
      <c r="F86" s="60" t="s">
        <v>124</v>
      </c>
      <c r="G86" s="62">
        <v>3609.93</v>
      </c>
      <c r="H86" s="53"/>
      <c r="I86" s="60"/>
      <c r="J86" s="63">
        <v>128.32</v>
      </c>
      <c r="K86" s="63">
        <v>3.55</v>
      </c>
      <c r="L86" s="61"/>
    </row>
    <row r="87" spans="6:12" x14ac:dyDescent="0.25">
      <c r="F87" s="60" t="s">
        <v>125</v>
      </c>
      <c r="G87" s="63">
        <v>66.36</v>
      </c>
      <c r="H87" s="53"/>
      <c r="I87" s="60"/>
      <c r="J87" s="60"/>
      <c r="K87" s="60"/>
      <c r="L87" s="61"/>
    </row>
    <row r="88" spans="6:12" ht="26.25" x14ac:dyDescent="0.25">
      <c r="F88" s="60" t="s">
        <v>126</v>
      </c>
      <c r="G88" s="62">
        <v>18581.22</v>
      </c>
      <c r="H88" s="55">
        <v>54590</v>
      </c>
      <c r="I88" s="62">
        <v>68000</v>
      </c>
      <c r="J88" s="62">
        <v>20467.36</v>
      </c>
      <c r="K88" s="63">
        <v>110.15</v>
      </c>
      <c r="L88" s="64">
        <v>30.1</v>
      </c>
    </row>
    <row r="89" spans="6:12" ht="26.25" x14ac:dyDescent="0.25">
      <c r="F89" s="60" t="s">
        <v>127</v>
      </c>
      <c r="G89" s="62">
        <v>18581.22</v>
      </c>
      <c r="H89" s="53"/>
      <c r="I89" s="60"/>
      <c r="J89" s="62">
        <v>20467.36</v>
      </c>
      <c r="K89" s="63">
        <v>110.15</v>
      </c>
      <c r="L89" s="61"/>
    </row>
    <row r="90" spans="6:12" x14ac:dyDescent="0.25">
      <c r="F90" s="60" t="s">
        <v>128</v>
      </c>
      <c r="G90" s="62">
        <v>18581.22</v>
      </c>
      <c r="H90" s="53"/>
      <c r="I90" s="60"/>
      <c r="J90" s="62">
        <v>20467.36</v>
      </c>
      <c r="K90" s="63">
        <v>110.15</v>
      </c>
      <c r="L90" s="61"/>
    </row>
    <row r="91" spans="6:12" x14ac:dyDescent="0.25">
      <c r="F91" s="60" t="s">
        <v>129</v>
      </c>
      <c r="G91" s="60"/>
      <c r="H91" s="55">
        <v>1328</v>
      </c>
      <c r="I91" s="62">
        <v>1328</v>
      </c>
      <c r="J91" s="60"/>
      <c r="K91" s="60"/>
      <c r="L91" s="61"/>
    </row>
    <row r="92" spans="6:12" x14ac:dyDescent="0.25">
      <c r="F92" s="60" t="s">
        <v>130</v>
      </c>
      <c r="G92" s="62">
        <v>54773.86</v>
      </c>
      <c r="H92" s="55">
        <v>1082731</v>
      </c>
      <c r="I92" s="62">
        <v>1859597.99</v>
      </c>
      <c r="J92" s="62">
        <v>39901.629999999997</v>
      </c>
      <c r="K92" s="63">
        <v>72.849999999999994</v>
      </c>
      <c r="L92" s="64">
        <v>2.15</v>
      </c>
    </row>
    <row r="93" spans="6:12" ht="26.25" x14ac:dyDescent="0.25">
      <c r="F93" s="60" t="s">
        <v>131</v>
      </c>
      <c r="G93" s="60"/>
      <c r="H93" s="55">
        <v>11981</v>
      </c>
      <c r="I93" s="62">
        <v>11981</v>
      </c>
      <c r="J93" s="62">
        <v>1500</v>
      </c>
      <c r="K93" s="60"/>
      <c r="L93" s="64">
        <v>12.52</v>
      </c>
    </row>
    <row r="94" spans="6:12" x14ac:dyDescent="0.25">
      <c r="F94" s="60" t="s">
        <v>132</v>
      </c>
      <c r="G94" s="60"/>
      <c r="H94" s="53"/>
      <c r="I94" s="60"/>
      <c r="J94" s="62">
        <v>1500</v>
      </c>
      <c r="K94" s="60"/>
      <c r="L94" s="61"/>
    </row>
    <row r="95" spans="6:12" x14ac:dyDescent="0.25">
      <c r="F95" s="60" t="s">
        <v>133</v>
      </c>
      <c r="G95" s="60"/>
      <c r="H95" s="53"/>
      <c r="I95" s="60"/>
      <c r="J95" s="62">
        <v>1500</v>
      </c>
      <c r="K95" s="60"/>
      <c r="L95" s="61"/>
    </row>
    <row r="96" spans="6:12" ht="26.25" x14ac:dyDescent="0.25">
      <c r="F96" s="60" t="s">
        <v>134</v>
      </c>
      <c r="G96" s="62">
        <v>53478.25</v>
      </c>
      <c r="H96" s="55">
        <v>296770</v>
      </c>
      <c r="I96" s="62">
        <v>300720</v>
      </c>
      <c r="J96" s="62">
        <v>12122.08</v>
      </c>
      <c r="K96" s="63">
        <v>22.67</v>
      </c>
      <c r="L96" s="64">
        <v>4.03</v>
      </c>
    </row>
    <row r="97" spans="6:12" x14ac:dyDescent="0.25">
      <c r="F97" s="60" t="s">
        <v>135</v>
      </c>
      <c r="G97" s="62">
        <v>53478.25</v>
      </c>
      <c r="H97" s="53"/>
      <c r="I97" s="60"/>
      <c r="J97" s="62">
        <v>12122.08</v>
      </c>
      <c r="K97" s="63">
        <v>22.67</v>
      </c>
      <c r="L97" s="61"/>
    </row>
    <row r="98" spans="6:12" x14ac:dyDescent="0.25">
      <c r="F98" s="60" t="s">
        <v>136</v>
      </c>
      <c r="G98" s="62">
        <v>23785.94</v>
      </c>
      <c r="H98" s="53"/>
      <c r="I98" s="60"/>
      <c r="J98" s="62">
        <v>3818.21</v>
      </c>
      <c r="K98" s="63">
        <v>16.05</v>
      </c>
      <c r="L98" s="61"/>
    </row>
    <row r="99" spans="6:12" x14ac:dyDescent="0.25">
      <c r="F99" s="60" t="s">
        <v>137</v>
      </c>
      <c r="G99" s="62">
        <v>3645.1</v>
      </c>
      <c r="H99" s="53"/>
      <c r="I99" s="60"/>
      <c r="J99" s="63">
        <v>76</v>
      </c>
      <c r="K99" s="63">
        <v>2.08</v>
      </c>
      <c r="L99" s="61"/>
    </row>
    <row r="100" spans="6:12" x14ac:dyDescent="0.25">
      <c r="F100" s="60" t="s">
        <v>138</v>
      </c>
      <c r="G100" s="62">
        <v>26047.21</v>
      </c>
      <c r="H100" s="53"/>
      <c r="I100" s="60"/>
      <c r="J100" s="62">
        <v>8227.8700000000008</v>
      </c>
      <c r="K100" s="63">
        <v>31.59</v>
      </c>
      <c r="L100" s="61"/>
    </row>
    <row r="101" spans="6:12" ht="26.25" x14ac:dyDescent="0.25">
      <c r="F101" s="60" t="s">
        <v>139</v>
      </c>
      <c r="G101" s="62">
        <v>1295.6099999999999</v>
      </c>
      <c r="H101" s="55">
        <v>773980</v>
      </c>
      <c r="I101" s="62">
        <v>1546896.99</v>
      </c>
      <c r="J101" s="62">
        <v>26279.55</v>
      </c>
      <c r="K101" s="62">
        <v>2028.35</v>
      </c>
      <c r="L101" s="64">
        <v>1.7</v>
      </c>
    </row>
    <row r="102" spans="6:12" x14ac:dyDescent="0.25">
      <c r="F102" s="60" t="s">
        <v>140</v>
      </c>
      <c r="G102" s="62">
        <v>1187.5</v>
      </c>
      <c r="H102" s="53"/>
      <c r="I102" s="60"/>
      <c r="J102" s="62">
        <v>26279.55</v>
      </c>
      <c r="K102" s="62">
        <v>2213.0100000000002</v>
      </c>
      <c r="L102" s="61"/>
    </row>
    <row r="103" spans="6:12" x14ac:dyDescent="0.25">
      <c r="F103" s="60" t="s">
        <v>141</v>
      </c>
      <c r="G103" s="62">
        <v>1187.5</v>
      </c>
      <c r="H103" s="53"/>
      <c r="I103" s="60"/>
      <c r="J103" s="62">
        <v>26279.55</v>
      </c>
      <c r="K103" s="62">
        <v>2213.0100000000002</v>
      </c>
      <c r="L103" s="61"/>
    </row>
    <row r="104" spans="6:12" x14ac:dyDescent="0.25">
      <c r="F104" s="60" t="s">
        <v>142</v>
      </c>
      <c r="G104" s="63">
        <v>108.11</v>
      </c>
      <c r="H104" s="53"/>
      <c r="I104" s="60"/>
      <c r="J104" s="60"/>
      <c r="K104" s="60"/>
      <c r="L104" s="61"/>
    </row>
    <row r="105" spans="6:12" x14ac:dyDescent="0.25">
      <c r="F105" s="60" t="s">
        <v>143</v>
      </c>
      <c r="G105" s="63">
        <v>108.11</v>
      </c>
      <c r="H105" s="53"/>
      <c r="I105" s="60"/>
      <c r="J105" s="60"/>
      <c r="K105" s="60"/>
      <c r="L105" s="61"/>
    </row>
    <row r="106" spans="6:12" x14ac:dyDescent="0.25">
      <c r="F106" s="60" t="s">
        <v>144</v>
      </c>
      <c r="G106" s="62">
        <v>3845391.13</v>
      </c>
      <c r="H106" s="55">
        <v>11657380</v>
      </c>
      <c r="I106" s="62">
        <v>13015936.1</v>
      </c>
      <c r="J106" s="62">
        <v>5243507.24</v>
      </c>
      <c r="K106" s="63">
        <v>136.36000000000001</v>
      </c>
      <c r="L106" s="64">
        <v>40.29</v>
      </c>
    </row>
  </sheetData>
  <mergeCells count="3">
    <mergeCell ref="B2:L2"/>
    <mergeCell ref="B4:L4"/>
    <mergeCell ref="B6:L6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61"/>
  <sheetViews>
    <sheetView workbookViewId="0">
      <selection activeCell="B5" sqref="B5:H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91" t="s">
        <v>22</v>
      </c>
      <c r="C2" s="191"/>
      <c r="D2" s="191"/>
      <c r="E2" s="191"/>
      <c r="F2" s="191"/>
      <c r="G2" s="191"/>
      <c r="H2" s="191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39" x14ac:dyDescent="0.25">
      <c r="B4" s="33" t="s">
        <v>2</v>
      </c>
      <c r="C4" s="66" t="s">
        <v>148</v>
      </c>
      <c r="D4" s="66" t="s">
        <v>149</v>
      </c>
      <c r="E4" s="66" t="s">
        <v>150</v>
      </c>
      <c r="F4" s="66" t="s">
        <v>151</v>
      </c>
      <c r="G4" s="33" t="s">
        <v>10</v>
      </c>
      <c r="H4" s="33" t="s">
        <v>32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12</v>
      </c>
      <c r="H5" s="33" t="s">
        <v>13</v>
      </c>
    </row>
    <row r="6" spans="2:8" x14ac:dyDescent="0.25">
      <c r="B6" s="53" t="s">
        <v>49</v>
      </c>
      <c r="C6" s="53"/>
      <c r="D6" s="53"/>
      <c r="E6" s="53"/>
      <c r="F6" s="53"/>
      <c r="G6" s="53"/>
      <c r="H6" s="54"/>
    </row>
    <row r="7" spans="2:8" x14ac:dyDescent="0.25">
      <c r="B7" s="53" t="s">
        <v>50</v>
      </c>
      <c r="C7" s="55">
        <v>3710809.86</v>
      </c>
      <c r="D7" s="55">
        <v>11651310</v>
      </c>
      <c r="E7" s="55">
        <v>12738093.970000001</v>
      </c>
      <c r="F7" s="55">
        <v>5408038.0800000001</v>
      </c>
      <c r="G7" s="56">
        <v>145.74</v>
      </c>
      <c r="H7" s="57">
        <v>42.46</v>
      </c>
    </row>
    <row r="8" spans="2:8" ht="26.25" x14ac:dyDescent="0.25">
      <c r="B8" s="53" t="s">
        <v>51</v>
      </c>
      <c r="C8" s="55">
        <v>19569.86</v>
      </c>
      <c r="D8" s="55">
        <v>487044</v>
      </c>
      <c r="E8" s="55">
        <v>696567.97</v>
      </c>
      <c r="F8" s="55">
        <v>21997.64</v>
      </c>
      <c r="G8" s="56">
        <v>112.41</v>
      </c>
      <c r="H8" s="57">
        <v>3.16</v>
      </c>
    </row>
    <row r="9" spans="2:8" x14ac:dyDescent="0.25">
      <c r="B9" s="53" t="s">
        <v>54</v>
      </c>
      <c r="C9" s="56">
        <v>286.10000000000002</v>
      </c>
      <c r="D9" s="55">
        <v>1540</v>
      </c>
      <c r="E9" s="55">
        <v>1540</v>
      </c>
      <c r="F9" s="56">
        <v>239.55</v>
      </c>
      <c r="G9" s="56">
        <v>83.73</v>
      </c>
      <c r="H9" s="57">
        <v>15.56</v>
      </c>
    </row>
    <row r="10" spans="2:8" ht="39" x14ac:dyDescent="0.25">
      <c r="B10" s="53" t="s">
        <v>57</v>
      </c>
      <c r="C10" s="55">
        <v>3615.4</v>
      </c>
      <c r="D10" s="55">
        <v>38610</v>
      </c>
      <c r="E10" s="55">
        <v>38610</v>
      </c>
      <c r="F10" s="55">
        <v>8787.59</v>
      </c>
      <c r="G10" s="56">
        <v>243.06</v>
      </c>
      <c r="H10" s="57">
        <v>22.76</v>
      </c>
    </row>
    <row r="11" spans="2:8" ht="39" x14ac:dyDescent="0.25">
      <c r="B11" s="53" t="s">
        <v>60</v>
      </c>
      <c r="C11" s="55">
        <v>49817.53</v>
      </c>
      <c r="D11" s="55">
        <v>262960</v>
      </c>
      <c r="E11" s="55">
        <v>273360</v>
      </c>
      <c r="F11" s="55">
        <v>21661</v>
      </c>
      <c r="G11" s="56">
        <v>43.48</v>
      </c>
      <c r="H11" s="57">
        <v>7.92</v>
      </c>
    </row>
    <row r="12" spans="2:8" ht="26.25" x14ac:dyDescent="0.25">
      <c r="B12" s="53" t="s">
        <v>63</v>
      </c>
      <c r="C12" s="55">
        <v>3637094.6</v>
      </c>
      <c r="D12" s="55">
        <v>10854989</v>
      </c>
      <c r="E12" s="55">
        <v>11721849</v>
      </c>
      <c r="F12" s="55">
        <v>5355352.3</v>
      </c>
      <c r="G12" s="56">
        <v>147.24</v>
      </c>
      <c r="H12" s="57">
        <v>45.69</v>
      </c>
    </row>
    <row r="13" spans="2:8" x14ac:dyDescent="0.25">
      <c r="B13" s="53" t="s">
        <v>69</v>
      </c>
      <c r="C13" s="56">
        <v>426.37</v>
      </c>
      <c r="D13" s="55">
        <v>6167</v>
      </c>
      <c r="E13" s="55">
        <v>6167</v>
      </c>
      <c r="F13" s="53"/>
      <c r="G13" s="53"/>
      <c r="H13" s="54"/>
    </row>
    <row r="14" spans="2:8" x14ac:dyDescent="0.25">
      <c r="B14" s="53" t="s">
        <v>72</v>
      </c>
      <c r="C14" s="53"/>
      <c r="D14" s="55">
        <v>6070</v>
      </c>
      <c r="E14" s="55">
        <v>16070</v>
      </c>
      <c r="F14" s="55">
        <v>6180</v>
      </c>
      <c r="G14" s="53"/>
      <c r="H14" s="57">
        <v>38.46</v>
      </c>
    </row>
    <row r="15" spans="2:8" ht="26.25" x14ac:dyDescent="0.25">
      <c r="B15" s="53" t="s">
        <v>73</v>
      </c>
      <c r="C15" s="53"/>
      <c r="D15" s="55">
        <v>6070</v>
      </c>
      <c r="E15" s="55">
        <v>16070</v>
      </c>
      <c r="F15" s="55">
        <v>6180</v>
      </c>
      <c r="G15" s="53"/>
      <c r="H15" s="57">
        <v>38.46</v>
      </c>
    </row>
    <row r="16" spans="2:8" x14ac:dyDescent="0.25">
      <c r="B16" s="53" t="s">
        <v>76</v>
      </c>
      <c r="C16" s="55">
        <v>3710809.86</v>
      </c>
      <c r="D16" s="55">
        <v>11657380</v>
      </c>
      <c r="E16" s="55">
        <v>12754163.970000001</v>
      </c>
      <c r="F16" s="55">
        <v>5414218.0800000001</v>
      </c>
      <c r="G16" s="56">
        <v>145.9</v>
      </c>
      <c r="H16" s="57">
        <v>42.45</v>
      </c>
    </row>
    <row r="17" spans="2:8" x14ac:dyDescent="0.25">
      <c r="B17" s="53" t="s">
        <v>77</v>
      </c>
      <c r="C17" s="55">
        <v>3790617.27</v>
      </c>
      <c r="D17" s="55">
        <v>10574649</v>
      </c>
      <c r="E17" s="55">
        <v>11156338.109999999</v>
      </c>
      <c r="F17" s="55">
        <v>5203605.6100000003</v>
      </c>
      <c r="G17" s="56">
        <v>137.28</v>
      </c>
      <c r="H17" s="57">
        <v>46.64</v>
      </c>
    </row>
    <row r="18" spans="2:8" x14ac:dyDescent="0.25">
      <c r="B18" s="53" t="s">
        <v>78</v>
      </c>
      <c r="C18" s="55">
        <v>3106155.34</v>
      </c>
      <c r="D18" s="55">
        <v>8391335</v>
      </c>
      <c r="E18" s="55">
        <v>8894855.1099999994</v>
      </c>
      <c r="F18" s="55">
        <v>4286792.7699999996</v>
      </c>
      <c r="G18" s="56">
        <v>138.01</v>
      </c>
      <c r="H18" s="57">
        <v>48.19</v>
      </c>
    </row>
    <row r="19" spans="2:8" x14ac:dyDescent="0.25">
      <c r="B19" s="53" t="s">
        <v>152</v>
      </c>
      <c r="C19" s="55">
        <v>15000</v>
      </c>
      <c r="D19" s="53"/>
      <c r="E19" s="53"/>
      <c r="F19" s="53"/>
      <c r="G19" s="53"/>
      <c r="H19" s="54"/>
    </row>
    <row r="20" spans="2:8" x14ac:dyDescent="0.25">
      <c r="B20" s="53" t="s">
        <v>153</v>
      </c>
      <c r="C20" s="55">
        <v>9868.27</v>
      </c>
      <c r="D20" s="55">
        <v>74560</v>
      </c>
      <c r="E20" s="55">
        <v>74560</v>
      </c>
      <c r="F20" s="53"/>
      <c r="G20" s="53"/>
      <c r="H20" s="54"/>
    </row>
    <row r="21" spans="2:8" ht="26.25" x14ac:dyDescent="0.25">
      <c r="B21" s="53" t="s">
        <v>154</v>
      </c>
      <c r="C21" s="53"/>
      <c r="D21" s="55">
        <v>30930</v>
      </c>
      <c r="E21" s="55">
        <v>30930</v>
      </c>
      <c r="F21" s="53"/>
      <c r="G21" s="53"/>
      <c r="H21" s="54"/>
    </row>
    <row r="22" spans="2:8" ht="26.25" x14ac:dyDescent="0.25">
      <c r="B22" s="53" t="s">
        <v>155</v>
      </c>
      <c r="C22" s="55">
        <v>3081287.07</v>
      </c>
      <c r="D22" s="55">
        <v>8036000</v>
      </c>
      <c r="E22" s="55">
        <v>8535000</v>
      </c>
      <c r="F22" s="55">
        <v>4285087.33</v>
      </c>
      <c r="G22" s="56">
        <v>139.07</v>
      </c>
      <c r="H22" s="57">
        <v>50.21</v>
      </c>
    </row>
    <row r="23" spans="2:8" ht="26.25" x14ac:dyDescent="0.25">
      <c r="B23" s="53" t="s">
        <v>156</v>
      </c>
      <c r="C23" s="53"/>
      <c r="D23" s="55">
        <v>23300</v>
      </c>
      <c r="E23" s="55">
        <v>23300</v>
      </c>
      <c r="F23" s="53"/>
      <c r="G23" s="53"/>
      <c r="H23" s="54"/>
    </row>
    <row r="24" spans="2:8" x14ac:dyDescent="0.25">
      <c r="B24" s="53" t="s">
        <v>157</v>
      </c>
      <c r="C24" s="53"/>
      <c r="D24" s="55">
        <v>226545</v>
      </c>
      <c r="E24" s="55">
        <v>231065.11</v>
      </c>
      <c r="F24" s="55">
        <v>1705.44</v>
      </c>
      <c r="G24" s="53"/>
      <c r="H24" s="57">
        <v>0.74</v>
      </c>
    </row>
    <row r="25" spans="2:8" x14ac:dyDescent="0.25">
      <c r="B25" s="53" t="s">
        <v>88</v>
      </c>
      <c r="C25" s="55">
        <v>660877.85</v>
      </c>
      <c r="D25" s="55">
        <v>2074196</v>
      </c>
      <c r="E25" s="55">
        <v>2138955</v>
      </c>
      <c r="F25" s="55">
        <v>894823.57</v>
      </c>
      <c r="G25" s="56">
        <v>135.4</v>
      </c>
      <c r="H25" s="57">
        <v>41.83</v>
      </c>
    </row>
    <row r="26" spans="2:8" x14ac:dyDescent="0.25">
      <c r="B26" s="53" t="s">
        <v>153</v>
      </c>
      <c r="C26" s="55">
        <v>22174.43</v>
      </c>
      <c r="D26" s="55">
        <v>106400</v>
      </c>
      <c r="E26" s="55">
        <v>106400</v>
      </c>
      <c r="F26" s="55">
        <v>18321.95</v>
      </c>
      <c r="G26" s="56">
        <v>82.63</v>
      </c>
      <c r="H26" s="57">
        <v>17.22</v>
      </c>
    </row>
    <row r="27" spans="2:8" x14ac:dyDescent="0.25">
      <c r="B27" s="53" t="s">
        <v>158</v>
      </c>
      <c r="C27" s="55">
        <v>103114.7</v>
      </c>
      <c r="D27" s="55">
        <v>226500</v>
      </c>
      <c r="E27" s="55">
        <v>226500</v>
      </c>
      <c r="F27" s="55">
        <v>174060.68</v>
      </c>
      <c r="G27" s="56">
        <v>168.8</v>
      </c>
      <c r="H27" s="57">
        <v>76.849999999999994</v>
      </c>
    </row>
    <row r="28" spans="2:8" ht="26.25" x14ac:dyDescent="0.25">
      <c r="B28" s="53" t="s">
        <v>159</v>
      </c>
      <c r="C28" s="53"/>
      <c r="D28" s="55">
        <v>7707</v>
      </c>
      <c r="E28" s="55">
        <v>7707</v>
      </c>
      <c r="F28" s="53"/>
      <c r="G28" s="53"/>
      <c r="H28" s="54"/>
    </row>
    <row r="29" spans="2:8" ht="26.25" x14ac:dyDescent="0.25">
      <c r="B29" s="53" t="s">
        <v>154</v>
      </c>
      <c r="C29" s="53"/>
      <c r="D29" s="55">
        <v>2450</v>
      </c>
      <c r="E29" s="55">
        <v>2450</v>
      </c>
      <c r="F29" s="53"/>
      <c r="G29" s="53"/>
      <c r="H29" s="54"/>
    </row>
    <row r="30" spans="2:8" ht="26.25" x14ac:dyDescent="0.25">
      <c r="B30" s="53" t="s">
        <v>155</v>
      </c>
      <c r="C30" s="55">
        <v>493382.19</v>
      </c>
      <c r="D30" s="55">
        <v>1598690</v>
      </c>
      <c r="E30" s="55">
        <v>1662990</v>
      </c>
      <c r="F30" s="55">
        <v>673450.34</v>
      </c>
      <c r="G30" s="56">
        <v>136.5</v>
      </c>
      <c r="H30" s="57">
        <v>40.5</v>
      </c>
    </row>
    <row r="31" spans="2:8" ht="26.25" x14ac:dyDescent="0.25">
      <c r="B31" s="53" t="s">
        <v>156</v>
      </c>
      <c r="C31" s="55">
        <v>36595.800000000003</v>
      </c>
      <c r="D31" s="55">
        <v>60000</v>
      </c>
      <c r="E31" s="55">
        <v>60000</v>
      </c>
      <c r="F31" s="53"/>
      <c r="G31" s="53"/>
      <c r="H31" s="54"/>
    </row>
    <row r="32" spans="2:8" x14ac:dyDescent="0.25">
      <c r="B32" s="53" t="s">
        <v>157</v>
      </c>
      <c r="C32" s="55">
        <v>1858.15</v>
      </c>
      <c r="D32" s="55">
        <v>33819</v>
      </c>
      <c r="E32" s="55">
        <v>34278</v>
      </c>
      <c r="F32" s="55">
        <v>3976.6</v>
      </c>
      <c r="G32" s="56">
        <v>214.01</v>
      </c>
      <c r="H32" s="57">
        <v>11.6</v>
      </c>
    </row>
    <row r="33" spans="2:8" ht="26.25" x14ac:dyDescent="0.25">
      <c r="B33" s="53" t="s">
        <v>160</v>
      </c>
      <c r="C33" s="55">
        <v>3752.58</v>
      </c>
      <c r="D33" s="55">
        <v>38630</v>
      </c>
      <c r="E33" s="55">
        <v>38630</v>
      </c>
      <c r="F33" s="55">
        <v>25014</v>
      </c>
      <c r="G33" s="56">
        <v>666.58</v>
      </c>
      <c r="H33" s="57">
        <v>64.75</v>
      </c>
    </row>
    <row r="34" spans="2:8" x14ac:dyDescent="0.25">
      <c r="B34" s="53" t="s">
        <v>121</v>
      </c>
      <c r="C34" s="55">
        <v>5002.8599999999997</v>
      </c>
      <c r="D34" s="55">
        <v>53200</v>
      </c>
      <c r="E34" s="55">
        <v>53200</v>
      </c>
      <c r="F34" s="55">
        <v>1521.91</v>
      </c>
      <c r="G34" s="56">
        <v>30.42</v>
      </c>
      <c r="H34" s="57">
        <v>2.86</v>
      </c>
    </row>
    <row r="35" spans="2:8" x14ac:dyDescent="0.25">
      <c r="B35" s="53" t="s">
        <v>153</v>
      </c>
      <c r="C35" s="56">
        <v>4.9400000000000004</v>
      </c>
      <c r="D35" s="55">
        <v>10000</v>
      </c>
      <c r="E35" s="55">
        <v>10000</v>
      </c>
      <c r="F35" s="53"/>
      <c r="G35" s="53"/>
      <c r="H35" s="54"/>
    </row>
    <row r="36" spans="2:8" ht="26.25" x14ac:dyDescent="0.25">
      <c r="B36" s="53" t="s">
        <v>155</v>
      </c>
      <c r="C36" s="55">
        <v>4997.92</v>
      </c>
      <c r="D36" s="55">
        <v>33200</v>
      </c>
      <c r="E36" s="55">
        <v>33200</v>
      </c>
      <c r="F36" s="55">
        <v>1521.91</v>
      </c>
      <c r="G36" s="56">
        <v>30.45</v>
      </c>
      <c r="H36" s="57">
        <v>4.58</v>
      </c>
    </row>
    <row r="37" spans="2:8" ht="26.25" x14ac:dyDescent="0.25">
      <c r="B37" s="53" t="s">
        <v>156</v>
      </c>
      <c r="C37" s="53"/>
      <c r="D37" s="55">
        <v>10000</v>
      </c>
      <c r="E37" s="55">
        <v>10000</v>
      </c>
      <c r="F37" s="53"/>
      <c r="G37" s="53"/>
      <c r="H37" s="54"/>
    </row>
    <row r="38" spans="2:8" ht="26.25" x14ac:dyDescent="0.25">
      <c r="B38" s="53" t="s">
        <v>126</v>
      </c>
      <c r="C38" s="55">
        <v>18581.22</v>
      </c>
      <c r="D38" s="55">
        <v>54590</v>
      </c>
      <c r="E38" s="55">
        <v>68000</v>
      </c>
      <c r="F38" s="55">
        <v>20467.36</v>
      </c>
      <c r="G38" s="56">
        <v>110.15</v>
      </c>
      <c r="H38" s="57">
        <v>30.1</v>
      </c>
    </row>
    <row r="39" spans="2:8" x14ac:dyDescent="0.25">
      <c r="B39" s="53" t="s">
        <v>153</v>
      </c>
      <c r="C39" s="53"/>
      <c r="D39" s="55">
        <v>2600</v>
      </c>
      <c r="E39" s="55">
        <v>13000</v>
      </c>
      <c r="F39" s="55">
        <v>2600</v>
      </c>
      <c r="G39" s="53"/>
      <c r="H39" s="57">
        <v>20</v>
      </c>
    </row>
    <row r="40" spans="2:8" ht="26.25" x14ac:dyDescent="0.25">
      <c r="B40" s="53" t="s">
        <v>155</v>
      </c>
      <c r="C40" s="53"/>
      <c r="D40" s="55">
        <v>1990</v>
      </c>
      <c r="E40" s="55">
        <v>5000</v>
      </c>
      <c r="F40" s="55">
        <v>1940.6</v>
      </c>
      <c r="G40" s="53"/>
      <c r="H40" s="57">
        <v>38.81</v>
      </c>
    </row>
    <row r="41" spans="2:8" x14ac:dyDescent="0.25">
      <c r="B41" s="53" t="s">
        <v>157</v>
      </c>
      <c r="C41" s="55">
        <v>18581.22</v>
      </c>
      <c r="D41" s="55">
        <v>50000</v>
      </c>
      <c r="E41" s="55">
        <v>50000</v>
      </c>
      <c r="F41" s="55">
        <v>15926.76</v>
      </c>
      <c r="G41" s="56">
        <v>85.71</v>
      </c>
      <c r="H41" s="57">
        <v>31.85</v>
      </c>
    </row>
    <row r="42" spans="2:8" x14ac:dyDescent="0.25">
      <c r="B42" s="53" t="s">
        <v>129</v>
      </c>
      <c r="C42" s="53"/>
      <c r="D42" s="55">
        <v>1328</v>
      </c>
      <c r="E42" s="55">
        <v>1328</v>
      </c>
      <c r="F42" s="53"/>
      <c r="G42" s="53"/>
      <c r="H42" s="54"/>
    </row>
    <row r="43" spans="2:8" ht="26.25" x14ac:dyDescent="0.25">
      <c r="B43" s="53" t="s">
        <v>155</v>
      </c>
      <c r="C43" s="53"/>
      <c r="D43" s="55">
        <v>1328</v>
      </c>
      <c r="E43" s="55">
        <v>1328</v>
      </c>
      <c r="F43" s="53"/>
      <c r="G43" s="53"/>
      <c r="H43" s="54"/>
    </row>
    <row r="44" spans="2:8" ht="26.25" x14ac:dyDescent="0.25">
      <c r="B44" s="53" t="s">
        <v>130</v>
      </c>
      <c r="C44" s="55">
        <v>54773.86</v>
      </c>
      <c r="D44" s="55">
        <v>1082731</v>
      </c>
      <c r="E44" s="55">
        <v>1859597.99</v>
      </c>
      <c r="F44" s="55">
        <v>39901.629999999997</v>
      </c>
      <c r="G44" s="56">
        <v>72.849999999999994</v>
      </c>
      <c r="H44" s="57">
        <v>2.15</v>
      </c>
    </row>
    <row r="45" spans="2:8" ht="26.25" x14ac:dyDescent="0.25">
      <c r="B45" s="53" t="s">
        <v>131</v>
      </c>
      <c r="C45" s="53"/>
      <c r="D45" s="55">
        <v>11981</v>
      </c>
      <c r="E45" s="55">
        <v>11981</v>
      </c>
      <c r="F45" s="55">
        <v>1500</v>
      </c>
      <c r="G45" s="53"/>
      <c r="H45" s="57">
        <v>12.52</v>
      </c>
    </row>
    <row r="46" spans="2:8" ht="26.25" x14ac:dyDescent="0.25">
      <c r="B46" s="53" t="s">
        <v>155</v>
      </c>
      <c r="C46" s="53"/>
      <c r="D46" s="55">
        <v>11981</v>
      </c>
      <c r="E46" s="55">
        <v>11981</v>
      </c>
      <c r="F46" s="55">
        <v>1500</v>
      </c>
      <c r="G46" s="53"/>
      <c r="H46" s="57">
        <v>12.52</v>
      </c>
    </row>
    <row r="47" spans="2:8" ht="26.25" x14ac:dyDescent="0.25">
      <c r="B47" s="53" t="s">
        <v>134</v>
      </c>
      <c r="C47" s="55">
        <v>53478.25</v>
      </c>
      <c r="D47" s="55">
        <v>296770</v>
      </c>
      <c r="E47" s="55">
        <v>300720</v>
      </c>
      <c r="F47" s="55">
        <v>12122.08</v>
      </c>
      <c r="G47" s="56">
        <v>22.67</v>
      </c>
      <c r="H47" s="57">
        <v>4.03</v>
      </c>
    </row>
    <row r="48" spans="2:8" x14ac:dyDescent="0.25">
      <c r="B48" s="53" t="s">
        <v>153</v>
      </c>
      <c r="C48" s="53"/>
      <c r="D48" s="55">
        <v>34000</v>
      </c>
      <c r="E48" s="55">
        <v>34000</v>
      </c>
      <c r="F48" s="53"/>
      <c r="G48" s="53"/>
      <c r="H48" s="54"/>
    </row>
    <row r="49" spans="2:8" x14ac:dyDescent="0.25">
      <c r="B49" s="53" t="s">
        <v>158</v>
      </c>
      <c r="C49" s="55">
        <v>19751.25</v>
      </c>
      <c r="D49" s="55">
        <v>154980</v>
      </c>
      <c r="E49" s="55">
        <v>154980</v>
      </c>
      <c r="F49" s="53"/>
      <c r="G49" s="53"/>
      <c r="H49" s="54"/>
    </row>
    <row r="50" spans="2:8" ht="26.25" x14ac:dyDescent="0.25">
      <c r="B50" s="53" t="s">
        <v>155</v>
      </c>
      <c r="C50" s="55">
        <v>33567.42</v>
      </c>
      <c r="D50" s="55">
        <v>91340</v>
      </c>
      <c r="E50" s="55">
        <v>91340</v>
      </c>
      <c r="F50" s="55">
        <v>12122.08</v>
      </c>
      <c r="G50" s="56">
        <v>36.11</v>
      </c>
      <c r="H50" s="57">
        <v>13.27</v>
      </c>
    </row>
    <row r="51" spans="2:8" x14ac:dyDescent="0.25">
      <c r="B51" s="53" t="s">
        <v>161</v>
      </c>
      <c r="C51" s="56">
        <v>159.58000000000001</v>
      </c>
      <c r="D51" s="55">
        <v>10400</v>
      </c>
      <c r="E51" s="55">
        <v>10400</v>
      </c>
      <c r="F51" s="53"/>
      <c r="G51" s="53"/>
      <c r="H51" s="54"/>
    </row>
    <row r="52" spans="2:8" ht="26.25" x14ac:dyDescent="0.25">
      <c r="B52" s="53" t="s">
        <v>160</v>
      </c>
      <c r="C52" s="53"/>
      <c r="D52" s="55">
        <v>6050</v>
      </c>
      <c r="E52" s="55">
        <v>10000</v>
      </c>
      <c r="F52" s="53"/>
      <c r="G52" s="53"/>
      <c r="H52" s="54"/>
    </row>
    <row r="53" spans="2:8" ht="26.25" x14ac:dyDescent="0.25">
      <c r="B53" s="53" t="s">
        <v>139</v>
      </c>
      <c r="C53" s="55">
        <v>1295.6099999999999</v>
      </c>
      <c r="D53" s="55">
        <v>773980</v>
      </c>
      <c r="E53" s="55">
        <v>1546896.99</v>
      </c>
      <c r="F53" s="55">
        <v>26279.55</v>
      </c>
      <c r="G53" s="55">
        <v>2028.35</v>
      </c>
      <c r="H53" s="57">
        <v>1.7</v>
      </c>
    </row>
    <row r="54" spans="2:8" x14ac:dyDescent="0.25">
      <c r="B54" s="53" t="s">
        <v>152</v>
      </c>
      <c r="C54" s="53"/>
      <c r="D54" s="55"/>
      <c r="E54" s="55">
        <v>226380</v>
      </c>
      <c r="F54" s="53"/>
      <c r="G54" s="53"/>
      <c r="H54" s="54"/>
    </row>
    <row r="55" spans="2:8" x14ac:dyDescent="0.25">
      <c r="B55" s="53" t="s">
        <v>153</v>
      </c>
      <c r="C55" s="55">
        <v>1187.5</v>
      </c>
      <c r="D55" s="55">
        <v>25000</v>
      </c>
      <c r="E55" s="55">
        <v>47511.6</v>
      </c>
      <c r="F55" s="53"/>
      <c r="G55" s="53"/>
      <c r="H55" s="54"/>
    </row>
    <row r="56" spans="2:8" x14ac:dyDescent="0.25">
      <c r="B56" s="53" t="s">
        <v>158</v>
      </c>
      <c r="C56" s="53"/>
      <c r="D56" s="55">
        <v>550919</v>
      </c>
      <c r="E56" s="55">
        <v>625089</v>
      </c>
      <c r="F56" s="55">
        <v>26166.73</v>
      </c>
      <c r="G56" s="53"/>
      <c r="H56" s="57">
        <v>4.1900000000000004</v>
      </c>
    </row>
    <row r="57" spans="2:8" ht="26.25" x14ac:dyDescent="0.25">
      <c r="B57" s="53" t="s">
        <v>159</v>
      </c>
      <c r="C57" s="53"/>
      <c r="D57" s="55"/>
      <c r="E57" s="55">
        <v>5720.52</v>
      </c>
      <c r="F57" s="53"/>
      <c r="G57" s="53"/>
      <c r="H57" s="54"/>
    </row>
    <row r="58" spans="2:8" ht="26.25" x14ac:dyDescent="0.25">
      <c r="B58" s="53" t="s">
        <v>155</v>
      </c>
      <c r="C58" s="56">
        <v>108.11</v>
      </c>
      <c r="D58" s="55">
        <v>198061</v>
      </c>
      <c r="E58" s="55">
        <v>441427.03</v>
      </c>
      <c r="F58" s="56">
        <v>112.82</v>
      </c>
      <c r="G58" s="56">
        <v>104.36</v>
      </c>
      <c r="H58" s="57">
        <v>0.03</v>
      </c>
    </row>
    <row r="59" spans="2:8" x14ac:dyDescent="0.25">
      <c r="B59" s="53" t="s">
        <v>157</v>
      </c>
      <c r="C59" s="53"/>
      <c r="D59" s="55"/>
      <c r="E59" s="55">
        <v>182581.38</v>
      </c>
      <c r="F59" s="53"/>
      <c r="G59" s="53"/>
      <c r="H59" s="54"/>
    </row>
    <row r="60" spans="2:8" ht="26.25" x14ac:dyDescent="0.25">
      <c r="B60" s="53" t="s">
        <v>160</v>
      </c>
      <c r="C60" s="53"/>
      <c r="D60" s="55"/>
      <c r="E60" s="55">
        <v>18187.46</v>
      </c>
      <c r="F60" s="53"/>
      <c r="G60" s="53"/>
      <c r="H60" s="54"/>
    </row>
    <row r="61" spans="2:8" x14ac:dyDescent="0.25">
      <c r="B61" s="53" t="s">
        <v>144</v>
      </c>
      <c r="C61" s="55">
        <v>3845391.13</v>
      </c>
      <c r="D61" s="55">
        <v>11657380</v>
      </c>
      <c r="E61" s="55">
        <v>13015936.1</v>
      </c>
      <c r="F61" s="55">
        <v>5243507.24</v>
      </c>
      <c r="G61" s="56">
        <v>136.36000000000001</v>
      </c>
      <c r="H61" s="57">
        <v>40.29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1"/>
  <sheetViews>
    <sheetView workbookViewId="0">
      <selection activeCell="C4" sqref="C4:F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91" t="s">
        <v>31</v>
      </c>
      <c r="C2" s="191"/>
      <c r="D2" s="191"/>
      <c r="E2" s="191"/>
      <c r="F2" s="191"/>
      <c r="G2" s="191"/>
      <c r="H2" s="191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39" x14ac:dyDescent="0.25">
      <c r="B4" s="33" t="s">
        <v>2</v>
      </c>
      <c r="C4" s="66" t="s">
        <v>148</v>
      </c>
      <c r="D4" s="66" t="s">
        <v>149</v>
      </c>
      <c r="E4" s="66" t="s">
        <v>150</v>
      </c>
      <c r="F4" s="66" t="s">
        <v>151</v>
      </c>
      <c r="G4" s="33" t="s">
        <v>10</v>
      </c>
      <c r="H4" s="33" t="s">
        <v>32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12</v>
      </c>
      <c r="H5" s="33" t="s">
        <v>13</v>
      </c>
    </row>
    <row r="6" spans="2:8" x14ac:dyDescent="0.25">
      <c r="B6" s="70" t="s">
        <v>162</v>
      </c>
      <c r="C6" s="71">
        <v>3845391.13</v>
      </c>
      <c r="D6" s="69">
        <v>11657380</v>
      </c>
      <c r="E6" s="71">
        <v>13015936.1</v>
      </c>
      <c r="F6" s="71">
        <v>5243507.24</v>
      </c>
      <c r="G6" s="72">
        <v>136.36000000000001</v>
      </c>
      <c r="H6" s="73">
        <v>40.29</v>
      </c>
    </row>
    <row r="7" spans="2:8" x14ac:dyDescent="0.25">
      <c r="B7" s="70" t="s">
        <v>163</v>
      </c>
      <c r="C7" s="71">
        <v>3845391.13</v>
      </c>
      <c r="D7" s="69">
        <v>11657380</v>
      </c>
      <c r="E7" s="71">
        <v>13015936.1</v>
      </c>
      <c r="F7" s="71">
        <v>5243507.24</v>
      </c>
      <c r="G7" s="72">
        <v>136.36000000000001</v>
      </c>
      <c r="H7" s="73">
        <v>40.29</v>
      </c>
    </row>
    <row r="8" spans="2:8" x14ac:dyDescent="0.25">
      <c r="B8" s="70" t="s">
        <v>164</v>
      </c>
      <c r="C8" s="71">
        <v>3845391.13</v>
      </c>
      <c r="D8" s="69">
        <v>11657380</v>
      </c>
      <c r="E8" s="71">
        <v>13015936.1</v>
      </c>
      <c r="F8" s="71">
        <v>5243507.24</v>
      </c>
      <c r="G8" s="72">
        <v>136.36000000000001</v>
      </c>
      <c r="H8" s="73">
        <v>40.29</v>
      </c>
    </row>
    <row r="9" spans="2:8" x14ac:dyDescent="0.25">
      <c r="B9" s="70" t="s">
        <v>77</v>
      </c>
      <c r="C9" s="71">
        <v>103114.7</v>
      </c>
      <c r="D9" s="69">
        <v>226500</v>
      </c>
      <c r="E9" s="71">
        <v>226500</v>
      </c>
      <c r="F9" s="71">
        <v>174060.68</v>
      </c>
      <c r="G9" s="72">
        <v>168.8</v>
      </c>
      <c r="H9" s="73">
        <v>76.849999999999994</v>
      </c>
    </row>
    <row r="10" spans="2:8" x14ac:dyDescent="0.25">
      <c r="B10" s="70" t="s">
        <v>88</v>
      </c>
      <c r="C10" s="71">
        <v>103114.7</v>
      </c>
      <c r="D10" s="69">
        <v>226500</v>
      </c>
      <c r="E10" s="71">
        <v>226500</v>
      </c>
      <c r="F10" s="71">
        <v>174060.68</v>
      </c>
      <c r="G10" s="72">
        <v>168.8</v>
      </c>
      <c r="H10" s="73">
        <v>76.849999999999994</v>
      </c>
    </row>
    <row r="11" spans="2:8" ht="26.25" x14ac:dyDescent="0.25">
      <c r="B11" s="70" t="s">
        <v>130</v>
      </c>
      <c r="C11" s="71">
        <v>19751.25</v>
      </c>
      <c r="D11" s="69">
        <v>705899</v>
      </c>
      <c r="E11" s="71">
        <v>780069</v>
      </c>
      <c r="F11" s="71">
        <v>26166.73</v>
      </c>
      <c r="G11" s="72">
        <v>132.47999999999999</v>
      </c>
      <c r="H11" s="73">
        <v>3.35</v>
      </c>
    </row>
    <row r="12" spans="2:8" ht="26.25" x14ac:dyDescent="0.25">
      <c r="B12" s="70" t="s">
        <v>134</v>
      </c>
      <c r="C12" s="71">
        <v>19751.25</v>
      </c>
      <c r="D12" s="69">
        <v>154980</v>
      </c>
      <c r="E12" s="71">
        <v>154980</v>
      </c>
      <c r="F12" s="70"/>
      <c r="G12" s="70"/>
      <c r="H12" s="74"/>
    </row>
    <row r="13" spans="2:8" ht="26.25" x14ac:dyDescent="0.25">
      <c r="B13" s="70" t="s">
        <v>139</v>
      </c>
      <c r="C13" s="70"/>
      <c r="D13" s="69">
        <v>550919</v>
      </c>
      <c r="E13" s="71">
        <v>625089</v>
      </c>
      <c r="F13" s="71">
        <v>26166.73</v>
      </c>
      <c r="G13" s="70"/>
      <c r="H13" s="73">
        <v>4.1900000000000004</v>
      </c>
    </row>
    <row r="14" spans="2:8" x14ac:dyDescent="0.25">
      <c r="B14" s="70" t="s">
        <v>77</v>
      </c>
      <c r="C14" s="71">
        <v>3579667.18</v>
      </c>
      <c r="D14" s="69">
        <v>9704588</v>
      </c>
      <c r="E14" s="71">
        <v>10270898</v>
      </c>
      <c r="F14" s="71">
        <v>4962000.18</v>
      </c>
      <c r="G14" s="72">
        <v>138.62</v>
      </c>
      <c r="H14" s="73">
        <v>48.31</v>
      </c>
    </row>
    <row r="15" spans="2:8" x14ac:dyDescent="0.25">
      <c r="B15" s="70" t="s">
        <v>78</v>
      </c>
      <c r="C15" s="71">
        <v>3081287.07</v>
      </c>
      <c r="D15" s="69">
        <v>8066930</v>
      </c>
      <c r="E15" s="71">
        <v>8565930</v>
      </c>
      <c r="F15" s="71">
        <v>4285087.33</v>
      </c>
      <c r="G15" s="72">
        <v>139.07</v>
      </c>
      <c r="H15" s="73">
        <v>50.02</v>
      </c>
    </row>
    <row r="16" spans="2:8" x14ac:dyDescent="0.25">
      <c r="B16" s="70" t="s">
        <v>88</v>
      </c>
      <c r="C16" s="71">
        <v>493382.19</v>
      </c>
      <c r="D16" s="69">
        <v>1601140</v>
      </c>
      <c r="E16" s="71">
        <v>1665440</v>
      </c>
      <c r="F16" s="71">
        <v>673450.34</v>
      </c>
      <c r="G16" s="72">
        <v>136.5</v>
      </c>
      <c r="H16" s="73">
        <v>40.44</v>
      </c>
    </row>
    <row r="17" spans="2:8" x14ac:dyDescent="0.25">
      <c r="B17" s="70" t="s">
        <v>121</v>
      </c>
      <c r="C17" s="71">
        <v>4997.92</v>
      </c>
      <c r="D17" s="69">
        <v>33200</v>
      </c>
      <c r="E17" s="71">
        <v>33200</v>
      </c>
      <c r="F17" s="71">
        <v>1521.91</v>
      </c>
      <c r="G17" s="72">
        <v>30.45</v>
      </c>
      <c r="H17" s="73">
        <v>4.58</v>
      </c>
    </row>
    <row r="18" spans="2:8" ht="39" x14ac:dyDescent="0.25">
      <c r="B18" s="70" t="s">
        <v>126</v>
      </c>
      <c r="C18" s="70"/>
      <c r="D18" s="69">
        <v>1990</v>
      </c>
      <c r="E18" s="71">
        <v>5000</v>
      </c>
      <c r="F18" s="71">
        <v>1940.6</v>
      </c>
      <c r="G18" s="70"/>
      <c r="H18" s="73">
        <v>38.81</v>
      </c>
    </row>
    <row r="19" spans="2:8" x14ac:dyDescent="0.25">
      <c r="B19" s="70" t="s">
        <v>129</v>
      </c>
      <c r="C19" s="70"/>
      <c r="D19" s="69">
        <v>1328</v>
      </c>
      <c r="E19" s="71">
        <v>1328</v>
      </c>
      <c r="F19" s="70"/>
      <c r="G19" s="70"/>
      <c r="H19" s="74"/>
    </row>
    <row r="20" spans="2:8" ht="26.25" x14ac:dyDescent="0.25">
      <c r="B20" s="70" t="s">
        <v>130</v>
      </c>
      <c r="C20" s="71">
        <v>33675.53</v>
      </c>
      <c r="D20" s="69">
        <v>301382</v>
      </c>
      <c r="E20" s="71">
        <v>544748.03</v>
      </c>
      <c r="F20" s="71">
        <v>13734.9</v>
      </c>
      <c r="G20" s="72">
        <v>40.79</v>
      </c>
      <c r="H20" s="73">
        <v>2.52</v>
      </c>
    </row>
    <row r="21" spans="2:8" ht="26.25" x14ac:dyDescent="0.25">
      <c r="B21" s="70" t="s">
        <v>131</v>
      </c>
      <c r="C21" s="70"/>
      <c r="D21" s="69">
        <v>11981</v>
      </c>
      <c r="E21" s="71">
        <v>11981</v>
      </c>
      <c r="F21" s="71">
        <v>1500</v>
      </c>
      <c r="G21" s="70"/>
      <c r="H21" s="73">
        <v>12.52</v>
      </c>
    </row>
    <row r="22" spans="2:8" ht="26.25" x14ac:dyDescent="0.25">
      <c r="B22" s="70" t="s">
        <v>134</v>
      </c>
      <c r="C22" s="71">
        <v>33567.42</v>
      </c>
      <c r="D22" s="69">
        <v>91340</v>
      </c>
      <c r="E22" s="71">
        <v>91340</v>
      </c>
      <c r="F22" s="71">
        <v>12122.08</v>
      </c>
      <c r="G22" s="72">
        <v>36.11</v>
      </c>
      <c r="H22" s="73">
        <v>13.27</v>
      </c>
    </row>
    <row r="23" spans="2:8" ht="26.25" x14ac:dyDescent="0.25">
      <c r="B23" s="70" t="s">
        <v>139</v>
      </c>
      <c r="C23" s="72">
        <v>108.11</v>
      </c>
      <c r="D23" s="69">
        <v>198061</v>
      </c>
      <c r="E23" s="71">
        <v>441427.03</v>
      </c>
      <c r="F23" s="72">
        <v>112.82</v>
      </c>
      <c r="G23" s="72">
        <v>104.36</v>
      </c>
      <c r="H23" s="73">
        <v>0.03</v>
      </c>
    </row>
    <row r="24" spans="2:8" x14ac:dyDescent="0.25">
      <c r="B24" s="70" t="s">
        <v>77</v>
      </c>
      <c r="C24" s="71">
        <v>107835.39</v>
      </c>
      <c r="D24" s="69">
        <v>643561</v>
      </c>
      <c r="E24" s="71">
        <v>658940.11</v>
      </c>
      <c r="F24" s="71">
        <v>67544.75</v>
      </c>
      <c r="G24" s="72">
        <v>62.64</v>
      </c>
      <c r="H24" s="73">
        <v>10.25</v>
      </c>
    </row>
    <row r="25" spans="2:8" x14ac:dyDescent="0.25">
      <c r="B25" s="70" t="s">
        <v>78</v>
      </c>
      <c r="C25" s="71">
        <v>24868.27</v>
      </c>
      <c r="D25" s="69">
        <v>324405</v>
      </c>
      <c r="E25" s="71">
        <v>328925.11</v>
      </c>
      <c r="F25" s="71">
        <v>1705.44</v>
      </c>
      <c r="G25" s="72">
        <v>6.86</v>
      </c>
      <c r="H25" s="73">
        <v>0.52</v>
      </c>
    </row>
    <row r="26" spans="2:8" x14ac:dyDescent="0.25">
      <c r="B26" s="70" t="s">
        <v>88</v>
      </c>
      <c r="C26" s="71">
        <v>64380.959999999999</v>
      </c>
      <c r="D26" s="69">
        <v>246556</v>
      </c>
      <c r="E26" s="71">
        <v>247015</v>
      </c>
      <c r="F26" s="71">
        <v>47312.55</v>
      </c>
      <c r="G26" s="72">
        <v>73.489999999999995</v>
      </c>
      <c r="H26" s="73">
        <v>19.149999999999999</v>
      </c>
    </row>
    <row r="27" spans="2:8" x14ac:dyDescent="0.25">
      <c r="B27" s="70" t="s">
        <v>121</v>
      </c>
      <c r="C27" s="72">
        <v>4.9400000000000004</v>
      </c>
      <c r="D27" s="69">
        <v>20000</v>
      </c>
      <c r="E27" s="71">
        <v>20000</v>
      </c>
      <c r="F27" s="70"/>
      <c r="G27" s="70"/>
      <c r="H27" s="74"/>
    </row>
    <row r="28" spans="2:8" ht="39" x14ac:dyDescent="0.25">
      <c r="B28" s="70" t="s">
        <v>126</v>
      </c>
      <c r="C28" s="71">
        <v>18581.22</v>
      </c>
      <c r="D28" s="69">
        <v>52600</v>
      </c>
      <c r="E28" s="71">
        <v>63000</v>
      </c>
      <c r="F28" s="71">
        <v>18526.759999999998</v>
      </c>
      <c r="G28" s="72">
        <v>99.71</v>
      </c>
      <c r="H28" s="73">
        <v>29.41</v>
      </c>
    </row>
    <row r="29" spans="2:8" ht="26.25" x14ac:dyDescent="0.25">
      <c r="B29" s="70" t="s">
        <v>130</v>
      </c>
      <c r="C29" s="71">
        <v>1347.08</v>
      </c>
      <c r="D29" s="69">
        <v>75450</v>
      </c>
      <c r="E29" s="71">
        <v>534780.96</v>
      </c>
      <c r="F29" s="70"/>
      <c r="G29" s="70"/>
      <c r="H29" s="74"/>
    </row>
    <row r="30" spans="2:8" ht="26.25" x14ac:dyDescent="0.25">
      <c r="B30" s="70" t="s">
        <v>134</v>
      </c>
      <c r="C30" s="72">
        <v>159.58000000000001</v>
      </c>
      <c r="D30" s="69">
        <v>50450</v>
      </c>
      <c r="E30" s="71">
        <v>54400</v>
      </c>
      <c r="F30" s="70"/>
      <c r="G30" s="70"/>
      <c r="H30" s="74"/>
    </row>
    <row r="31" spans="2:8" ht="26.25" x14ac:dyDescent="0.25">
      <c r="B31" s="70" t="s">
        <v>139</v>
      </c>
      <c r="C31" s="71">
        <v>1187.5</v>
      </c>
      <c r="D31" s="69">
        <v>25000</v>
      </c>
      <c r="E31" s="71">
        <v>480380.96</v>
      </c>
      <c r="F31" s="70"/>
      <c r="G31" s="70"/>
      <c r="H31" s="7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G5" sqref="G5:J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91" t="s">
        <v>47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2:12" ht="15.75" customHeight="1" x14ac:dyDescent="0.25">
      <c r="B3" s="191" t="s">
        <v>23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92" t="s">
        <v>2</v>
      </c>
      <c r="C5" s="193"/>
      <c r="D5" s="193"/>
      <c r="E5" s="193"/>
      <c r="F5" s="194"/>
      <c r="G5" s="66" t="s">
        <v>148</v>
      </c>
      <c r="H5" s="66" t="s">
        <v>149</v>
      </c>
      <c r="I5" s="66" t="s">
        <v>150</v>
      </c>
      <c r="J5" s="66" t="s">
        <v>151</v>
      </c>
      <c r="K5" s="34" t="s">
        <v>10</v>
      </c>
      <c r="L5" s="34" t="s">
        <v>32</v>
      </c>
    </row>
    <row r="6" spans="2:12" x14ac:dyDescent="0.25">
      <c r="B6" s="192">
        <v>1</v>
      </c>
      <c r="C6" s="193"/>
      <c r="D6" s="193"/>
      <c r="E6" s="193"/>
      <c r="F6" s="194"/>
      <c r="G6" s="34">
        <v>2</v>
      </c>
      <c r="H6" s="34">
        <v>3</v>
      </c>
      <c r="I6" s="34">
        <v>4</v>
      </c>
      <c r="J6" s="34">
        <v>5</v>
      </c>
      <c r="K6" s="34" t="s">
        <v>12</v>
      </c>
      <c r="L6" s="34" t="s">
        <v>13</v>
      </c>
    </row>
    <row r="7" spans="2:12" ht="25.5" x14ac:dyDescent="0.25">
      <c r="B7" s="6">
        <v>8</v>
      </c>
      <c r="C7" s="6"/>
      <c r="D7" s="6"/>
      <c r="E7" s="6"/>
      <c r="F7" s="6" t="s">
        <v>3</v>
      </c>
      <c r="G7" s="4">
        <v>0</v>
      </c>
      <c r="H7" s="4">
        <v>0</v>
      </c>
      <c r="I7" s="4">
        <v>0</v>
      </c>
      <c r="J7" s="25">
        <v>0</v>
      </c>
      <c r="K7" s="25">
        <v>0</v>
      </c>
      <c r="L7" s="25">
        <v>0</v>
      </c>
    </row>
    <row r="8" spans="2:12" x14ac:dyDescent="0.25">
      <c r="B8" s="6"/>
      <c r="C8" s="10">
        <v>84</v>
      </c>
      <c r="D8" s="10"/>
      <c r="E8" s="10"/>
      <c r="F8" s="10" t="s">
        <v>7</v>
      </c>
      <c r="G8" s="4"/>
      <c r="H8" s="4"/>
      <c r="I8" s="4"/>
      <c r="J8" s="25"/>
      <c r="K8" s="25"/>
      <c r="L8" s="25"/>
    </row>
    <row r="9" spans="2:12" ht="51" x14ac:dyDescent="0.25">
      <c r="B9" s="7"/>
      <c r="C9" s="7"/>
      <c r="D9" s="7">
        <v>841</v>
      </c>
      <c r="E9" s="7"/>
      <c r="F9" s="26" t="s">
        <v>24</v>
      </c>
      <c r="G9" s="4"/>
      <c r="H9" s="4"/>
      <c r="I9" s="4"/>
      <c r="J9" s="25"/>
      <c r="K9" s="25"/>
      <c r="L9" s="25"/>
    </row>
    <row r="10" spans="2:12" ht="25.5" x14ac:dyDescent="0.25">
      <c r="B10" s="7"/>
      <c r="C10" s="7"/>
      <c r="D10" s="7"/>
      <c r="E10" s="7">
        <v>8413</v>
      </c>
      <c r="F10" s="26" t="s">
        <v>25</v>
      </c>
      <c r="G10" s="4"/>
      <c r="H10" s="4"/>
      <c r="I10" s="4"/>
      <c r="J10" s="25"/>
      <c r="K10" s="25"/>
      <c r="L10" s="25"/>
    </row>
    <row r="11" spans="2:12" x14ac:dyDescent="0.25">
      <c r="B11" s="7"/>
      <c r="C11" s="7"/>
      <c r="D11" s="7"/>
      <c r="E11" s="8" t="s">
        <v>14</v>
      </c>
      <c r="F11" s="12"/>
      <c r="G11" s="4"/>
      <c r="H11" s="4"/>
      <c r="I11" s="4"/>
      <c r="J11" s="25"/>
      <c r="K11" s="25"/>
      <c r="L11" s="25"/>
    </row>
    <row r="12" spans="2:12" ht="25.5" x14ac:dyDescent="0.25">
      <c r="B12" s="9">
        <v>5</v>
      </c>
      <c r="C12" s="9"/>
      <c r="D12" s="9"/>
      <c r="E12" s="9"/>
      <c r="F12" s="19" t="s">
        <v>4</v>
      </c>
      <c r="G12" s="4">
        <v>0</v>
      </c>
      <c r="H12" s="4">
        <v>0</v>
      </c>
      <c r="I12" s="4"/>
      <c r="J12" s="25">
        <v>0</v>
      </c>
      <c r="K12" s="25">
        <v>0</v>
      </c>
      <c r="L12" s="25">
        <v>0</v>
      </c>
    </row>
    <row r="13" spans="2:12" ht="25.5" x14ac:dyDescent="0.25">
      <c r="B13" s="10"/>
      <c r="C13" s="10">
        <v>54</v>
      </c>
      <c r="D13" s="10"/>
      <c r="E13" s="10"/>
      <c r="F13" s="20" t="s">
        <v>8</v>
      </c>
      <c r="G13" s="4"/>
      <c r="H13" s="4"/>
      <c r="I13" s="5"/>
      <c r="J13" s="25"/>
      <c r="K13" s="25"/>
      <c r="L13" s="25"/>
    </row>
    <row r="14" spans="2:12" ht="63.75" x14ac:dyDescent="0.25">
      <c r="B14" s="10"/>
      <c r="C14" s="10"/>
      <c r="D14" s="10">
        <v>541</v>
      </c>
      <c r="E14" s="26"/>
      <c r="F14" s="26" t="s">
        <v>26</v>
      </c>
      <c r="G14" s="4"/>
      <c r="H14" s="4"/>
      <c r="I14" s="5"/>
      <c r="J14" s="25"/>
      <c r="K14" s="25"/>
      <c r="L14" s="25"/>
    </row>
    <row r="15" spans="2:12" ht="38.25" x14ac:dyDescent="0.25">
      <c r="B15" s="10"/>
      <c r="C15" s="10"/>
      <c r="D15" s="10"/>
      <c r="E15" s="26">
        <v>5413</v>
      </c>
      <c r="F15" s="26" t="s">
        <v>27</v>
      </c>
      <c r="G15" s="4"/>
      <c r="H15" s="4"/>
      <c r="I15" s="5"/>
      <c r="J15" s="25"/>
      <c r="K15" s="25"/>
      <c r="L15" s="25"/>
    </row>
    <row r="16" spans="2:12" x14ac:dyDescent="0.25">
      <c r="B16" s="11" t="s">
        <v>9</v>
      </c>
      <c r="C16" s="9"/>
      <c r="D16" s="9"/>
      <c r="E16" s="9"/>
      <c r="F16" s="19" t="s">
        <v>14</v>
      </c>
      <c r="G16" s="4"/>
      <c r="H16" s="4"/>
      <c r="I16" s="4"/>
      <c r="J16" s="25"/>
      <c r="K16" s="25"/>
      <c r="L16" s="25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B4" sqref="B4:H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91" t="s">
        <v>28</v>
      </c>
      <c r="C2" s="191"/>
      <c r="D2" s="191"/>
      <c r="E2" s="191"/>
      <c r="F2" s="191"/>
      <c r="G2" s="191"/>
      <c r="H2" s="191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39" x14ac:dyDescent="0.25">
      <c r="B4" s="33" t="s">
        <v>2</v>
      </c>
      <c r="C4" s="66" t="s">
        <v>148</v>
      </c>
      <c r="D4" s="66" t="s">
        <v>149</v>
      </c>
      <c r="E4" s="66" t="s">
        <v>150</v>
      </c>
      <c r="F4" s="66" t="s">
        <v>151</v>
      </c>
      <c r="G4" s="33" t="s">
        <v>10</v>
      </c>
      <c r="H4" s="33" t="s">
        <v>32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12</v>
      </c>
      <c r="H5" s="33" t="s">
        <v>13</v>
      </c>
    </row>
    <row r="6" spans="2:8" x14ac:dyDescent="0.25">
      <c r="B6" s="6" t="s">
        <v>29</v>
      </c>
      <c r="C6" s="4">
        <v>0</v>
      </c>
      <c r="D6" s="4">
        <v>0</v>
      </c>
      <c r="E6" s="5">
        <v>0</v>
      </c>
      <c r="F6" s="25">
        <v>0</v>
      </c>
      <c r="G6" s="25">
        <v>0</v>
      </c>
      <c r="H6" s="25">
        <v>0</v>
      </c>
    </row>
    <row r="7" spans="2:8" x14ac:dyDescent="0.25">
      <c r="B7" s="6" t="s">
        <v>21</v>
      </c>
      <c r="C7" s="4">
        <v>0</v>
      </c>
      <c r="D7" s="4">
        <v>0</v>
      </c>
      <c r="E7" s="4">
        <v>0</v>
      </c>
      <c r="F7" s="25">
        <v>0</v>
      </c>
      <c r="G7" s="25">
        <v>0</v>
      </c>
      <c r="H7" s="25">
        <v>0</v>
      </c>
    </row>
    <row r="8" spans="2:8" x14ac:dyDescent="0.25">
      <c r="B8" s="29" t="s">
        <v>20</v>
      </c>
      <c r="C8" s="4"/>
      <c r="D8" s="4"/>
      <c r="E8" s="4"/>
      <c r="F8" s="25"/>
      <c r="G8" s="25"/>
      <c r="H8" s="25"/>
    </row>
    <row r="9" spans="2:8" x14ac:dyDescent="0.25">
      <c r="B9" s="28" t="s">
        <v>19</v>
      </c>
      <c r="C9" s="4"/>
      <c r="D9" s="4"/>
      <c r="E9" s="4"/>
      <c r="F9" s="25"/>
      <c r="G9" s="25"/>
      <c r="H9" s="25"/>
    </row>
    <row r="10" spans="2:8" x14ac:dyDescent="0.25">
      <c r="B10" s="28" t="s">
        <v>14</v>
      </c>
      <c r="C10" s="4"/>
      <c r="D10" s="4"/>
      <c r="E10" s="4"/>
      <c r="F10" s="25"/>
      <c r="G10" s="25"/>
      <c r="H10" s="25"/>
    </row>
    <row r="11" spans="2:8" x14ac:dyDescent="0.25">
      <c r="B11" s="6" t="s">
        <v>18</v>
      </c>
      <c r="C11" s="4">
        <v>0</v>
      </c>
      <c r="D11" s="4">
        <v>0</v>
      </c>
      <c r="E11" s="5">
        <v>0</v>
      </c>
      <c r="F11" s="25">
        <v>0</v>
      </c>
      <c r="G11" s="25">
        <v>0</v>
      </c>
      <c r="H11" s="25">
        <v>0</v>
      </c>
    </row>
    <row r="12" spans="2:8" x14ac:dyDescent="0.25">
      <c r="B12" s="27" t="s">
        <v>17</v>
      </c>
      <c r="C12" s="4"/>
      <c r="D12" s="4"/>
      <c r="E12" s="5"/>
      <c r="F12" s="25"/>
      <c r="G12" s="25"/>
      <c r="H12" s="25"/>
    </row>
    <row r="13" spans="2:8" x14ac:dyDescent="0.25">
      <c r="B13" s="6" t="s">
        <v>16</v>
      </c>
      <c r="C13" s="4">
        <v>0</v>
      </c>
      <c r="D13" s="4">
        <v>0</v>
      </c>
      <c r="E13" s="5">
        <v>0</v>
      </c>
      <c r="F13" s="25">
        <v>0</v>
      </c>
      <c r="G13" s="25">
        <v>0</v>
      </c>
      <c r="H13" s="25">
        <v>0</v>
      </c>
    </row>
    <row r="14" spans="2:8" x14ac:dyDescent="0.25">
      <c r="B14" s="27" t="s">
        <v>15</v>
      </c>
      <c r="C14" s="4"/>
      <c r="D14" s="4"/>
      <c r="E14" s="5"/>
      <c r="F14" s="25"/>
      <c r="G14" s="25"/>
      <c r="H14" s="25"/>
    </row>
    <row r="15" spans="2:8" x14ac:dyDescent="0.25">
      <c r="B15" s="10" t="s">
        <v>9</v>
      </c>
      <c r="C15" s="4"/>
      <c r="D15" s="4"/>
      <c r="E15" s="5"/>
      <c r="F15" s="25"/>
      <c r="G15" s="25"/>
      <c r="H15" s="25"/>
    </row>
    <row r="16" spans="2:8" x14ac:dyDescent="0.25">
      <c r="B16" s="27"/>
      <c r="C16" s="4"/>
      <c r="D16" s="4"/>
      <c r="E16" s="5"/>
      <c r="F16" s="25"/>
      <c r="G16" s="25"/>
      <c r="H16" s="25"/>
    </row>
    <row r="17" spans="2:8" ht="15.75" customHeight="1" x14ac:dyDescent="0.25">
      <c r="B17" s="6" t="s">
        <v>30</v>
      </c>
      <c r="C17" s="4">
        <v>0</v>
      </c>
      <c r="D17" s="4">
        <v>0</v>
      </c>
      <c r="E17" s="5">
        <v>0</v>
      </c>
      <c r="F17" s="25">
        <v>0</v>
      </c>
      <c r="G17" s="25">
        <v>0</v>
      </c>
      <c r="H17" s="25">
        <v>0</v>
      </c>
    </row>
    <row r="18" spans="2:8" ht="15.75" customHeight="1" x14ac:dyDescent="0.25">
      <c r="B18" s="6" t="s">
        <v>21</v>
      </c>
      <c r="C18" s="4">
        <v>0</v>
      </c>
      <c r="D18" s="4">
        <v>0</v>
      </c>
      <c r="E18" s="4">
        <v>0</v>
      </c>
      <c r="F18" s="25">
        <v>0</v>
      </c>
      <c r="G18" s="25">
        <v>0</v>
      </c>
      <c r="H18" s="25">
        <v>0</v>
      </c>
    </row>
    <row r="19" spans="2:8" x14ac:dyDescent="0.25">
      <c r="B19" s="29" t="s">
        <v>20</v>
      </c>
      <c r="C19" s="4"/>
      <c r="D19" s="4"/>
      <c r="E19" s="4"/>
      <c r="F19" s="25"/>
      <c r="G19" s="25"/>
      <c r="H19" s="25"/>
    </row>
    <row r="20" spans="2:8" x14ac:dyDescent="0.25">
      <c r="B20" s="28" t="s">
        <v>19</v>
      </c>
      <c r="C20" s="4"/>
      <c r="D20" s="4"/>
      <c r="E20" s="4"/>
      <c r="F20" s="25"/>
      <c r="G20" s="25"/>
      <c r="H20" s="25"/>
    </row>
    <row r="21" spans="2:8" x14ac:dyDescent="0.25">
      <c r="B21" s="28" t="s">
        <v>14</v>
      </c>
      <c r="C21" s="4"/>
      <c r="D21" s="4"/>
      <c r="E21" s="4"/>
      <c r="F21" s="25"/>
      <c r="G21" s="25"/>
      <c r="H21" s="25"/>
    </row>
    <row r="22" spans="2:8" x14ac:dyDescent="0.25">
      <c r="B22" s="6" t="s">
        <v>18</v>
      </c>
      <c r="C22" s="4">
        <v>0</v>
      </c>
      <c r="D22" s="4">
        <v>0</v>
      </c>
      <c r="E22" s="5">
        <v>0</v>
      </c>
      <c r="F22" s="25">
        <v>0</v>
      </c>
      <c r="G22" s="25">
        <v>0</v>
      </c>
      <c r="H22" s="25">
        <v>0</v>
      </c>
    </row>
    <row r="23" spans="2:8" x14ac:dyDescent="0.25">
      <c r="B23" s="27" t="s">
        <v>17</v>
      </c>
      <c r="C23" s="4"/>
      <c r="D23" s="4"/>
      <c r="E23" s="5"/>
      <c r="F23" s="25"/>
      <c r="G23" s="25"/>
      <c r="H23" s="25"/>
    </row>
    <row r="24" spans="2:8" x14ac:dyDescent="0.25">
      <c r="B24" s="6" t="s">
        <v>16</v>
      </c>
      <c r="C24" s="4">
        <v>0</v>
      </c>
      <c r="D24" s="4">
        <v>0</v>
      </c>
      <c r="E24" s="5">
        <v>0</v>
      </c>
      <c r="F24" s="25">
        <v>0</v>
      </c>
      <c r="G24" s="25">
        <v>0</v>
      </c>
      <c r="H24" s="25">
        <v>0</v>
      </c>
    </row>
    <row r="25" spans="2:8" x14ac:dyDescent="0.25">
      <c r="B25" s="27" t="s">
        <v>15</v>
      </c>
      <c r="C25" s="4"/>
      <c r="D25" s="4"/>
      <c r="E25" s="5"/>
      <c r="F25" s="25"/>
      <c r="G25" s="25"/>
      <c r="H25" s="25"/>
    </row>
    <row r="26" spans="2:8" x14ac:dyDescent="0.25">
      <c r="B26" s="10" t="s">
        <v>9</v>
      </c>
      <c r="C26" s="4"/>
      <c r="D26" s="4"/>
      <c r="E26" s="5"/>
      <c r="F26" s="25"/>
      <c r="G26" s="25"/>
      <c r="H26" s="25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W227"/>
  <sheetViews>
    <sheetView tabSelected="1" workbookViewId="0">
      <selection activeCell="L14" sqref="L14"/>
    </sheetView>
  </sheetViews>
  <sheetFormatPr defaultRowHeight="11.25" x14ac:dyDescent="0.15"/>
  <cols>
    <col min="1" max="1" width="53.140625" style="110" customWidth="1"/>
    <col min="2" max="2" width="26.42578125" style="110" customWidth="1"/>
    <col min="3" max="3" width="15.28515625" style="110" customWidth="1"/>
    <col min="4" max="4" width="22.7109375" style="110" customWidth="1"/>
    <col min="5" max="5" width="23.28515625" style="110" customWidth="1"/>
    <col min="6" max="6" width="17.5703125" style="110" customWidth="1"/>
    <col min="7" max="7" width="15.28515625" style="110" customWidth="1"/>
    <col min="8" max="75" width="9.140625" style="77"/>
    <col min="76" max="16384" width="9.140625" style="110"/>
  </cols>
  <sheetData>
    <row r="2" spans="1:75" ht="15.75" x14ac:dyDescent="0.15">
      <c r="A2" s="195" t="s">
        <v>5</v>
      </c>
      <c r="B2" s="196"/>
      <c r="C2" s="196"/>
      <c r="D2" s="196"/>
      <c r="E2" s="196"/>
      <c r="F2" s="196"/>
      <c r="G2" s="196"/>
    </row>
    <row r="3" spans="1:75" ht="15.75" x14ac:dyDescent="0.15">
      <c r="A3" s="111"/>
      <c r="B3" s="111"/>
      <c r="C3" s="111"/>
      <c r="D3" s="111"/>
      <c r="E3" s="111"/>
      <c r="F3" s="111"/>
      <c r="G3" s="111"/>
    </row>
    <row r="4" spans="1:75" ht="15.75" x14ac:dyDescent="0.15">
      <c r="A4" s="195" t="s">
        <v>48</v>
      </c>
      <c r="B4" s="196"/>
      <c r="C4" s="196"/>
      <c r="D4" s="196"/>
      <c r="E4" s="196"/>
      <c r="F4" s="196"/>
      <c r="G4" s="196"/>
    </row>
    <row r="6" spans="1:75" ht="12" thickBot="1" x14ac:dyDescent="0.2"/>
    <row r="7" spans="1:75" s="75" customFormat="1" ht="26.25" thickBot="1" x14ac:dyDescent="0.25">
      <c r="A7" s="112" t="s">
        <v>145</v>
      </c>
      <c r="B7" s="66" t="s">
        <v>148</v>
      </c>
      <c r="C7" s="66" t="s">
        <v>149</v>
      </c>
      <c r="D7" s="66" t="s">
        <v>150</v>
      </c>
      <c r="E7" s="66" t="s">
        <v>151</v>
      </c>
      <c r="F7" s="65" t="s">
        <v>146</v>
      </c>
      <c r="G7" s="65" t="s">
        <v>147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</row>
    <row r="8" spans="1:75" s="75" customFormat="1" ht="12.75" x14ac:dyDescent="0.2">
      <c r="A8" s="67">
        <v>1</v>
      </c>
      <c r="B8" s="68">
        <v>2</v>
      </c>
      <c r="C8" s="68">
        <v>3</v>
      </c>
      <c r="D8" s="68">
        <v>4</v>
      </c>
      <c r="E8" s="68">
        <v>5</v>
      </c>
      <c r="F8" s="67">
        <v>6</v>
      </c>
      <c r="G8" s="67">
        <v>7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</row>
    <row r="9" spans="1:75" s="58" customFormat="1" ht="12.75" x14ac:dyDescent="0.2">
      <c r="A9" s="53" t="s">
        <v>162</v>
      </c>
      <c r="B9" s="55">
        <v>3845391.13</v>
      </c>
      <c r="C9" s="55">
        <v>11657380</v>
      </c>
      <c r="D9" s="55">
        <v>13015936.1</v>
      </c>
      <c r="E9" s="55">
        <v>5243507.24</v>
      </c>
      <c r="F9" s="56">
        <v>136.36000000000001</v>
      </c>
      <c r="G9" s="57">
        <v>40.29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</row>
    <row r="10" spans="1:75" s="58" customFormat="1" ht="12.75" x14ac:dyDescent="0.2">
      <c r="A10" s="203" t="s">
        <v>304</v>
      </c>
      <c r="B10" s="204">
        <v>3845391.13</v>
      </c>
      <c r="C10" s="204">
        <v>11657380</v>
      </c>
      <c r="D10" s="204">
        <v>13015936.1</v>
      </c>
      <c r="E10" s="204">
        <v>5243507.24</v>
      </c>
      <c r="F10" s="204">
        <v>136.36000000000001</v>
      </c>
      <c r="G10" s="205">
        <v>40.29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</row>
    <row r="11" spans="1:75" s="58" customFormat="1" ht="25.5" x14ac:dyDescent="0.2">
      <c r="A11" s="206" t="s">
        <v>305</v>
      </c>
      <c r="B11" s="207">
        <v>3845391.13</v>
      </c>
      <c r="C11" s="207">
        <v>11657380</v>
      </c>
      <c r="D11" s="207">
        <v>13015936.1</v>
      </c>
      <c r="E11" s="207">
        <v>5243507.24</v>
      </c>
      <c r="F11" s="207">
        <v>136.36000000000001</v>
      </c>
      <c r="G11" s="81">
        <v>40.29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</row>
    <row r="12" spans="1:75" s="82" customFormat="1" ht="12.75" x14ac:dyDescent="0.2">
      <c r="A12" s="78" t="s">
        <v>165</v>
      </c>
      <c r="B12" s="79">
        <v>0</v>
      </c>
      <c r="C12" s="80">
        <v>7707</v>
      </c>
      <c r="D12" s="80">
        <v>13427.52</v>
      </c>
      <c r="E12" s="79">
        <v>0</v>
      </c>
      <c r="F12" s="79">
        <v>0</v>
      </c>
      <c r="G12" s="81">
        <v>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</row>
    <row r="13" spans="1:75" s="82" customFormat="1" ht="12.75" x14ac:dyDescent="0.2">
      <c r="A13" s="78" t="s">
        <v>166</v>
      </c>
      <c r="B13" s="80">
        <v>3613342.71</v>
      </c>
      <c r="C13" s="80">
        <v>10005970</v>
      </c>
      <c r="D13" s="80">
        <v>10815646.029999999</v>
      </c>
      <c r="E13" s="80">
        <v>4975735.08</v>
      </c>
      <c r="F13" s="79">
        <v>137.69999999999999</v>
      </c>
      <c r="G13" s="81">
        <v>46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</row>
    <row r="14" spans="1:75" s="82" customFormat="1" ht="12.75" x14ac:dyDescent="0.2">
      <c r="A14" s="78" t="s">
        <v>167</v>
      </c>
      <c r="B14" s="80">
        <v>57035.17</v>
      </c>
      <c r="C14" s="80">
        <v>403664</v>
      </c>
      <c r="D14" s="80">
        <v>591224.49</v>
      </c>
      <c r="E14" s="80">
        <v>21608.799999999999</v>
      </c>
      <c r="F14" s="79">
        <v>37.89</v>
      </c>
      <c r="G14" s="81">
        <v>3.65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</row>
    <row r="15" spans="1:75" s="82" customFormat="1" ht="12.75" x14ac:dyDescent="0.2">
      <c r="A15" s="78" t="s">
        <v>168</v>
      </c>
      <c r="B15" s="79">
        <v>159.58000000000001</v>
      </c>
      <c r="C15" s="80">
        <v>10400</v>
      </c>
      <c r="D15" s="80">
        <v>10400</v>
      </c>
      <c r="E15" s="79">
        <v>0</v>
      </c>
      <c r="F15" s="79">
        <v>0</v>
      </c>
      <c r="G15" s="81">
        <v>0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</row>
    <row r="16" spans="1:75" s="82" customFormat="1" ht="12.75" x14ac:dyDescent="0.2">
      <c r="A16" s="78" t="s">
        <v>169</v>
      </c>
      <c r="B16" s="80">
        <v>3752.58</v>
      </c>
      <c r="C16" s="80">
        <v>44680</v>
      </c>
      <c r="D16" s="80">
        <v>66817.460000000006</v>
      </c>
      <c r="E16" s="80">
        <v>25014</v>
      </c>
      <c r="F16" s="79">
        <v>666.58</v>
      </c>
      <c r="G16" s="81">
        <v>37.44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</row>
    <row r="17" spans="1:75" s="87" customFormat="1" ht="12.75" x14ac:dyDescent="0.2">
      <c r="A17" s="83" t="s">
        <v>170</v>
      </c>
      <c r="B17" s="84">
        <v>122865.95</v>
      </c>
      <c r="C17" s="84">
        <v>932399</v>
      </c>
      <c r="D17" s="84">
        <v>1006569</v>
      </c>
      <c r="E17" s="84">
        <v>200227.41</v>
      </c>
      <c r="F17" s="85">
        <v>162.96</v>
      </c>
      <c r="G17" s="86">
        <v>19.89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</row>
    <row r="18" spans="1:75" s="92" customFormat="1" ht="25.5" x14ac:dyDescent="0.2">
      <c r="A18" s="88" t="s">
        <v>171</v>
      </c>
      <c r="B18" s="89">
        <v>122865.95</v>
      </c>
      <c r="C18" s="89">
        <v>932399</v>
      </c>
      <c r="D18" s="89">
        <v>1006569</v>
      </c>
      <c r="E18" s="89">
        <v>200227.41</v>
      </c>
      <c r="F18" s="90">
        <v>162.96</v>
      </c>
      <c r="G18" s="91">
        <v>19.89</v>
      </c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</row>
    <row r="19" spans="1:75" s="58" customFormat="1" ht="12.75" x14ac:dyDescent="0.2">
      <c r="A19" s="53" t="s">
        <v>172</v>
      </c>
      <c r="B19" s="55">
        <v>122865.95</v>
      </c>
      <c r="C19" s="55">
        <v>932399</v>
      </c>
      <c r="D19" s="55">
        <v>1006569</v>
      </c>
      <c r="E19" s="55">
        <v>200227.41</v>
      </c>
      <c r="F19" s="56">
        <v>162.96</v>
      </c>
      <c r="G19" s="57">
        <v>19.89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</row>
    <row r="20" spans="1:75" s="82" customFormat="1" ht="12.75" x14ac:dyDescent="0.2">
      <c r="A20" s="78" t="s">
        <v>158</v>
      </c>
      <c r="B20" s="80">
        <v>122865.95</v>
      </c>
      <c r="C20" s="80">
        <v>932399</v>
      </c>
      <c r="D20" s="80">
        <v>1006569</v>
      </c>
      <c r="E20" s="80">
        <v>200227.41</v>
      </c>
      <c r="F20" s="79">
        <v>162.96</v>
      </c>
      <c r="G20" s="81">
        <v>19.89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</row>
    <row r="21" spans="1:75" s="97" customFormat="1" ht="12.75" x14ac:dyDescent="0.2">
      <c r="A21" s="93" t="s">
        <v>77</v>
      </c>
      <c r="B21" s="94">
        <v>103114.7</v>
      </c>
      <c r="C21" s="94">
        <v>226500</v>
      </c>
      <c r="D21" s="94">
        <v>226500</v>
      </c>
      <c r="E21" s="94">
        <v>174060.68</v>
      </c>
      <c r="F21" s="95">
        <v>168.8</v>
      </c>
      <c r="G21" s="96">
        <v>76.849999999999994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</row>
    <row r="22" spans="1:75" s="102" customFormat="1" ht="12.75" x14ac:dyDescent="0.2">
      <c r="A22" s="98" t="s">
        <v>88</v>
      </c>
      <c r="B22" s="99">
        <v>103114.7</v>
      </c>
      <c r="C22" s="99">
        <v>226500</v>
      </c>
      <c r="D22" s="99">
        <v>226500</v>
      </c>
      <c r="E22" s="99">
        <v>174060.68</v>
      </c>
      <c r="F22" s="100">
        <v>168.8</v>
      </c>
      <c r="G22" s="101">
        <v>76.849999999999994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</row>
    <row r="23" spans="1:75" s="92" customFormat="1" ht="12.75" x14ac:dyDescent="0.2">
      <c r="A23" s="103" t="s">
        <v>94</v>
      </c>
      <c r="B23" s="104">
        <v>28643</v>
      </c>
      <c r="C23" s="103"/>
      <c r="D23" s="103"/>
      <c r="E23" s="104">
        <v>56248</v>
      </c>
      <c r="F23" s="105">
        <v>196.38</v>
      </c>
      <c r="G23" s="10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</row>
    <row r="24" spans="1:75" s="58" customFormat="1" ht="12.75" x14ac:dyDescent="0.2">
      <c r="A24" s="53" t="s">
        <v>99</v>
      </c>
      <c r="B24" s="55">
        <v>22003</v>
      </c>
      <c r="C24" s="53"/>
      <c r="D24" s="53"/>
      <c r="E24" s="55">
        <v>31248</v>
      </c>
      <c r="F24" s="56">
        <v>142.02000000000001</v>
      </c>
      <c r="G24" s="54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</row>
    <row r="25" spans="1:75" s="58" customFormat="1" ht="12.75" x14ac:dyDescent="0.2">
      <c r="A25" s="53" t="s">
        <v>100</v>
      </c>
      <c r="B25" s="55">
        <v>6640</v>
      </c>
      <c r="C25" s="53"/>
      <c r="D25" s="53"/>
      <c r="E25" s="55">
        <v>25000</v>
      </c>
      <c r="F25" s="56">
        <v>376.51</v>
      </c>
      <c r="G25" s="54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</row>
    <row r="26" spans="1:75" s="92" customFormat="1" ht="12.75" x14ac:dyDescent="0.2">
      <c r="A26" s="103" t="s">
        <v>101</v>
      </c>
      <c r="B26" s="104">
        <v>74471.7</v>
      </c>
      <c r="C26" s="103"/>
      <c r="D26" s="103"/>
      <c r="E26" s="104">
        <v>117812.68</v>
      </c>
      <c r="F26" s="105">
        <v>158.19999999999999</v>
      </c>
      <c r="G26" s="10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</row>
    <row r="27" spans="1:75" s="58" customFormat="1" ht="12.75" x14ac:dyDescent="0.2">
      <c r="A27" s="53" t="s">
        <v>103</v>
      </c>
      <c r="B27" s="55">
        <v>74471.7</v>
      </c>
      <c r="C27" s="53"/>
      <c r="D27" s="53"/>
      <c r="E27" s="55">
        <v>117812.68</v>
      </c>
      <c r="F27" s="56">
        <v>158.19999999999999</v>
      </c>
      <c r="G27" s="54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</row>
    <row r="28" spans="1:75" s="97" customFormat="1" ht="12.75" x14ac:dyDescent="0.2">
      <c r="A28" s="93" t="s">
        <v>130</v>
      </c>
      <c r="B28" s="94">
        <v>19751.25</v>
      </c>
      <c r="C28" s="94">
        <v>705899</v>
      </c>
      <c r="D28" s="94">
        <v>780069</v>
      </c>
      <c r="E28" s="94">
        <v>26166.73</v>
      </c>
      <c r="F28" s="95">
        <v>132.47999999999999</v>
      </c>
      <c r="G28" s="96">
        <v>3.35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</row>
    <row r="29" spans="1:75" s="102" customFormat="1" ht="25.5" x14ac:dyDescent="0.2">
      <c r="A29" s="98" t="s">
        <v>134</v>
      </c>
      <c r="B29" s="99">
        <v>19751.25</v>
      </c>
      <c r="C29" s="99">
        <v>154980</v>
      </c>
      <c r="D29" s="99">
        <v>154980</v>
      </c>
      <c r="E29" s="98"/>
      <c r="F29" s="98"/>
      <c r="G29" s="107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</row>
    <row r="30" spans="1:75" s="92" customFormat="1" ht="12.75" x14ac:dyDescent="0.2">
      <c r="A30" s="103" t="s">
        <v>135</v>
      </c>
      <c r="B30" s="104">
        <v>19751.25</v>
      </c>
      <c r="C30" s="103"/>
      <c r="D30" s="103"/>
      <c r="E30" s="103"/>
      <c r="F30" s="103"/>
      <c r="G30" s="10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</row>
    <row r="31" spans="1:75" s="58" customFormat="1" ht="12.75" x14ac:dyDescent="0.2">
      <c r="A31" s="53" t="s">
        <v>138</v>
      </c>
      <c r="B31" s="55">
        <v>19751.25</v>
      </c>
      <c r="C31" s="53"/>
      <c r="D31" s="53"/>
      <c r="E31" s="53"/>
      <c r="F31" s="53"/>
      <c r="G31" s="54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</row>
    <row r="32" spans="1:75" s="102" customFormat="1" ht="25.5" x14ac:dyDescent="0.2">
      <c r="A32" s="98" t="s">
        <v>139</v>
      </c>
      <c r="B32" s="98"/>
      <c r="C32" s="99">
        <v>550919</v>
      </c>
      <c r="D32" s="99">
        <v>625089</v>
      </c>
      <c r="E32" s="99">
        <v>26166.73</v>
      </c>
      <c r="F32" s="98"/>
      <c r="G32" s="101">
        <v>4.1900000000000004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</row>
    <row r="33" spans="1:75" s="92" customFormat="1" ht="12.75" x14ac:dyDescent="0.2">
      <c r="A33" s="103" t="s">
        <v>140</v>
      </c>
      <c r="B33" s="103"/>
      <c r="C33" s="103"/>
      <c r="D33" s="103"/>
      <c r="E33" s="104">
        <v>26166.73</v>
      </c>
      <c r="F33" s="103"/>
      <c r="G33" s="10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</row>
    <row r="34" spans="1:75" s="58" customFormat="1" ht="12.75" x14ac:dyDescent="0.2">
      <c r="A34" s="53" t="s">
        <v>141</v>
      </c>
      <c r="B34" s="53"/>
      <c r="C34" s="53"/>
      <c r="D34" s="53"/>
      <c r="E34" s="55">
        <v>26166.73</v>
      </c>
      <c r="F34" s="53"/>
      <c r="G34" s="54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</row>
    <row r="35" spans="1:75" s="87" customFormat="1" ht="12.75" x14ac:dyDescent="0.2">
      <c r="A35" s="83" t="s">
        <v>173</v>
      </c>
      <c r="B35" s="84">
        <v>48235.14</v>
      </c>
      <c r="C35" s="84">
        <v>252560</v>
      </c>
      <c r="D35" s="84">
        <v>699412.09</v>
      </c>
      <c r="E35" s="84">
        <v>20921.95</v>
      </c>
      <c r="F35" s="85">
        <v>43.37</v>
      </c>
      <c r="G35" s="86">
        <v>2.99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</row>
    <row r="36" spans="1:75" s="92" customFormat="1" ht="12.75" x14ac:dyDescent="0.2">
      <c r="A36" s="88" t="s">
        <v>174</v>
      </c>
      <c r="B36" s="89">
        <v>33235.14</v>
      </c>
      <c r="C36" s="89">
        <v>252560</v>
      </c>
      <c r="D36" s="89">
        <v>285471.59999999998</v>
      </c>
      <c r="E36" s="89">
        <v>20921.95</v>
      </c>
      <c r="F36" s="90">
        <v>62.95</v>
      </c>
      <c r="G36" s="91">
        <v>7.33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</row>
    <row r="37" spans="1:75" s="58" customFormat="1" ht="12.75" x14ac:dyDescent="0.2">
      <c r="A37" s="53" t="s">
        <v>175</v>
      </c>
      <c r="B37" s="55">
        <v>33235.14</v>
      </c>
      <c r="C37" s="55">
        <v>252560</v>
      </c>
      <c r="D37" s="55">
        <v>285471.59999999998</v>
      </c>
      <c r="E37" s="55">
        <v>20921.95</v>
      </c>
      <c r="F37" s="56">
        <v>62.95</v>
      </c>
      <c r="G37" s="57">
        <v>7.33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</row>
    <row r="38" spans="1:75" s="82" customFormat="1" ht="12.75" x14ac:dyDescent="0.2">
      <c r="A38" s="78" t="s">
        <v>153</v>
      </c>
      <c r="B38" s="80">
        <v>33235.14</v>
      </c>
      <c r="C38" s="80">
        <v>252560</v>
      </c>
      <c r="D38" s="80">
        <v>285471.59999999998</v>
      </c>
      <c r="E38" s="80">
        <v>20921.95</v>
      </c>
      <c r="F38" s="79">
        <v>62.95</v>
      </c>
      <c r="G38" s="81">
        <v>7.33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</row>
    <row r="39" spans="1:75" s="97" customFormat="1" ht="12.75" x14ac:dyDescent="0.2">
      <c r="A39" s="93" t="s">
        <v>77</v>
      </c>
      <c r="B39" s="94">
        <v>32047.64</v>
      </c>
      <c r="C39" s="94">
        <v>193560</v>
      </c>
      <c r="D39" s="94">
        <v>203960</v>
      </c>
      <c r="E39" s="94">
        <v>20921.95</v>
      </c>
      <c r="F39" s="95">
        <v>65.28</v>
      </c>
      <c r="G39" s="96">
        <v>10.26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</row>
    <row r="40" spans="1:75" s="102" customFormat="1" ht="12.75" x14ac:dyDescent="0.2">
      <c r="A40" s="98" t="s">
        <v>78</v>
      </c>
      <c r="B40" s="99">
        <v>9868.27</v>
      </c>
      <c r="C40" s="99">
        <v>74560</v>
      </c>
      <c r="D40" s="99">
        <v>74560</v>
      </c>
      <c r="E40" s="98"/>
      <c r="F40" s="98"/>
      <c r="G40" s="107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</row>
    <row r="41" spans="1:75" s="92" customFormat="1" ht="12.75" x14ac:dyDescent="0.2">
      <c r="A41" s="103" t="s">
        <v>79</v>
      </c>
      <c r="B41" s="104">
        <v>7753.12</v>
      </c>
      <c r="C41" s="103"/>
      <c r="D41" s="103"/>
      <c r="E41" s="103"/>
      <c r="F41" s="103"/>
      <c r="G41" s="10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</row>
    <row r="42" spans="1:75" s="58" customFormat="1" ht="12.75" x14ac:dyDescent="0.2">
      <c r="A42" s="53" t="s">
        <v>80</v>
      </c>
      <c r="B42" s="56">
        <v>434.32</v>
      </c>
      <c r="C42" s="53"/>
      <c r="D42" s="53"/>
      <c r="E42" s="53"/>
      <c r="F42" s="53"/>
      <c r="G42" s="54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</row>
    <row r="43" spans="1:75" s="58" customFormat="1" ht="12.75" x14ac:dyDescent="0.2">
      <c r="A43" s="53" t="s">
        <v>81</v>
      </c>
      <c r="B43" s="55">
        <v>7318.8</v>
      </c>
      <c r="C43" s="53"/>
      <c r="D43" s="53"/>
      <c r="E43" s="53"/>
      <c r="F43" s="53"/>
      <c r="G43" s="54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</row>
    <row r="44" spans="1:75" s="92" customFormat="1" ht="12.75" x14ac:dyDescent="0.2">
      <c r="A44" s="103" t="s">
        <v>85</v>
      </c>
      <c r="B44" s="104">
        <v>2115.15</v>
      </c>
      <c r="C44" s="103"/>
      <c r="D44" s="103"/>
      <c r="E44" s="103"/>
      <c r="F44" s="103"/>
      <c r="G44" s="10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</row>
    <row r="45" spans="1:75" s="58" customFormat="1" ht="12.75" x14ac:dyDescent="0.2">
      <c r="A45" s="53" t="s">
        <v>86</v>
      </c>
      <c r="B45" s="55">
        <v>2115.15</v>
      </c>
      <c r="C45" s="53"/>
      <c r="D45" s="53"/>
      <c r="E45" s="53"/>
      <c r="F45" s="53"/>
      <c r="G45" s="54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</row>
    <row r="46" spans="1:75" s="102" customFormat="1" ht="12.75" x14ac:dyDescent="0.2">
      <c r="A46" s="98" t="s">
        <v>88</v>
      </c>
      <c r="B46" s="99">
        <v>22174.43</v>
      </c>
      <c r="C46" s="99">
        <v>106400</v>
      </c>
      <c r="D46" s="99">
        <v>106400</v>
      </c>
      <c r="E46" s="99">
        <v>18321.95</v>
      </c>
      <c r="F46" s="100">
        <v>82.63</v>
      </c>
      <c r="G46" s="101">
        <v>17.22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</row>
    <row r="47" spans="1:75" s="92" customFormat="1" ht="12.75" x14ac:dyDescent="0.2">
      <c r="A47" s="103" t="s">
        <v>94</v>
      </c>
      <c r="B47" s="104">
        <v>1964.98</v>
      </c>
      <c r="C47" s="103"/>
      <c r="D47" s="103"/>
      <c r="E47" s="104">
        <v>3339.06</v>
      </c>
      <c r="F47" s="105">
        <v>169.93</v>
      </c>
      <c r="G47" s="10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</row>
    <row r="48" spans="1:75" s="58" customFormat="1" ht="12.75" x14ac:dyDescent="0.2">
      <c r="A48" s="53" t="s">
        <v>95</v>
      </c>
      <c r="B48" s="53"/>
      <c r="C48" s="53"/>
      <c r="D48" s="53"/>
      <c r="E48" s="56">
        <v>5.81</v>
      </c>
      <c r="F48" s="53"/>
      <c r="G48" s="54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</row>
    <row r="49" spans="1:75" s="58" customFormat="1" ht="12.75" x14ac:dyDescent="0.2">
      <c r="A49" s="53" t="s">
        <v>96</v>
      </c>
      <c r="B49" s="56">
        <v>392.16</v>
      </c>
      <c r="C49" s="53"/>
      <c r="D49" s="53"/>
      <c r="E49" s="55">
        <v>1003.78</v>
      </c>
      <c r="F49" s="56">
        <v>255.96</v>
      </c>
      <c r="G49" s="54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</row>
    <row r="50" spans="1:75" s="58" customFormat="1" ht="12.75" x14ac:dyDescent="0.2">
      <c r="A50" s="53" t="s">
        <v>97</v>
      </c>
      <c r="B50" s="56">
        <v>822.69</v>
      </c>
      <c r="C50" s="53"/>
      <c r="D50" s="53"/>
      <c r="E50" s="55">
        <v>1886.67</v>
      </c>
      <c r="F50" s="56">
        <v>229.33</v>
      </c>
      <c r="G50" s="54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</row>
    <row r="51" spans="1:75" s="58" customFormat="1" ht="12.75" x14ac:dyDescent="0.2">
      <c r="A51" s="53" t="s">
        <v>98</v>
      </c>
      <c r="B51" s="53"/>
      <c r="C51" s="53"/>
      <c r="D51" s="53"/>
      <c r="E51" s="56">
        <v>442.8</v>
      </c>
      <c r="F51" s="53"/>
      <c r="G51" s="54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</row>
    <row r="52" spans="1:75" s="58" customFormat="1" ht="12.75" x14ac:dyDescent="0.2">
      <c r="A52" s="53" t="s">
        <v>100</v>
      </c>
      <c r="B52" s="56">
        <v>750.13</v>
      </c>
      <c r="C52" s="53"/>
      <c r="D52" s="53"/>
      <c r="E52" s="53"/>
      <c r="F52" s="53"/>
      <c r="G52" s="54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</row>
    <row r="53" spans="1:75" s="92" customFormat="1" ht="12.75" x14ac:dyDescent="0.2">
      <c r="A53" s="103" t="s">
        <v>101</v>
      </c>
      <c r="B53" s="104">
        <v>12325.3</v>
      </c>
      <c r="C53" s="103"/>
      <c r="D53" s="103"/>
      <c r="E53" s="104">
        <v>11770.08</v>
      </c>
      <c r="F53" s="105">
        <v>95.5</v>
      </c>
      <c r="G53" s="10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</row>
    <row r="54" spans="1:75" s="58" customFormat="1" ht="12.75" x14ac:dyDescent="0.2">
      <c r="A54" s="53" t="s">
        <v>102</v>
      </c>
      <c r="B54" s="56">
        <v>199.06</v>
      </c>
      <c r="C54" s="53"/>
      <c r="D54" s="53"/>
      <c r="E54" s="56">
        <v>379.6</v>
      </c>
      <c r="F54" s="56">
        <v>190.7</v>
      </c>
      <c r="G54" s="54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</row>
    <row r="55" spans="1:75" s="58" customFormat="1" ht="12.75" x14ac:dyDescent="0.2">
      <c r="A55" s="53" t="s">
        <v>103</v>
      </c>
      <c r="B55" s="55">
        <v>5622.5</v>
      </c>
      <c r="C55" s="53"/>
      <c r="D55" s="53"/>
      <c r="E55" s="55">
        <v>7668.11</v>
      </c>
      <c r="F55" s="56">
        <v>136.38</v>
      </c>
      <c r="G55" s="54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</row>
    <row r="56" spans="1:75" s="58" customFormat="1" ht="12.75" x14ac:dyDescent="0.2">
      <c r="A56" s="53" t="s">
        <v>104</v>
      </c>
      <c r="B56" s="53"/>
      <c r="C56" s="53"/>
      <c r="D56" s="53"/>
      <c r="E56" s="56">
        <v>315</v>
      </c>
      <c r="F56" s="53"/>
      <c r="G56" s="54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</row>
    <row r="57" spans="1:75" s="58" customFormat="1" ht="12.75" x14ac:dyDescent="0.2">
      <c r="A57" s="53" t="s">
        <v>105</v>
      </c>
      <c r="B57" s="55">
        <v>1858.19</v>
      </c>
      <c r="C57" s="53"/>
      <c r="D57" s="53"/>
      <c r="E57" s="55">
        <v>1944.85</v>
      </c>
      <c r="F57" s="56">
        <v>104.66</v>
      </c>
      <c r="G57" s="54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</row>
    <row r="58" spans="1:75" s="58" customFormat="1" ht="12.75" x14ac:dyDescent="0.2">
      <c r="A58" s="53" t="s">
        <v>106</v>
      </c>
      <c r="B58" s="55">
        <v>2312.63</v>
      </c>
      <c r="C58" s="53"/>
      <c r="D58" s="53"/>
      <c r="E58" s="55">
        <v>1020.14</v>
      </c>
      <c r="F58" s="56">
        <v>44.11</v>
      </c>
      <c r="G58" s="54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</row>
    <row r="59" spans="1:75" s="58" customFormat="1" ht="12.75" x14ac:dyDescent="0.2">
      <c r="A59" s="53" t="s">
        <v>108</v>
      </c>
      <c r="B59" s="55">
        <v>2052.92</v>
      </c>
      <c r="C59" s="53"/>
      <c r="D59" s="53"/>
      <c r="E59" s="56">
        <v>442.38</v>
      </c>
      <c r="F59" s="56">
        <v>21.55</v>
      </c>
      <c r="G59" s="54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</row>
    <row r="60" spans="1:75" s="58" customFormat="1" ht="12.75" x14ac:dyDescent="0.2">
      <c r="A60" s="53" t="s">
        <v>109</v>
      </c>
      <c r="B60" s="56">
        <v>280</v>
      </c>
      <c r="C60" s="53"/>
      <c r="D60" s="53"/>
      <c r="E60" s="53"/>
      <c r="F60" s="53"/>
      <c r="G60" s="54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</row>
    <row r="61" spans="1:75" s="92" customFormat="1" ht="12.75" x14ac:dyDescent="0.2">
      <c r="A61" s="103" t="s">
        <v>113</v>
      </c>
      <c r="B61" s="104">
        <v>7884.15</v>
      </c>
      <c r="C61" s="103"/>
      <c r="D61" s="103"/>
      <c r="E61" s="104">
        <v>3212.81</v>
      </c>
      <c r="F61" s="105">
        <v>40.75</v>
      </c>
      <c r="G61" s="10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</row>
    <row r="62" spans="1:75" s="58" customFormat="1" ht="12.75" x14ac:dyDescent="0.2">
      <c r="A62" s="53" t="s">
        <v>116</v>
      </c>
      <c r="B62" s="55">
        <v>1824.15</v>
      </c>
      <c r="C62" s="53"/>
      <c r="D62" s="53"/>
      <c r="E62" s="55">
        <v>3043.98</v>
      </c>
      <c r="F62" s="56">
        <v>166.87</v>
      </c>
      <c r="G62" s="54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</row>
    <row r="63" spans="1:75" s="58" customFormat="1" ht="12.75" x14ac:dyDescent="0.2">
      <c r="A63" s="53" t="s">
        <v>118</v>
      </c>
      <c r="B63" s="55">
        <v>6000</v>
      </c>
      <c r="C63" s="53"/>
      <c r="D63" s="53"/>
      <c r="E63" s="56">
        <v>8.83</v>
      </c>
      <c r="F63" s="56">
        <v>0.15</v>
      </c>
      <c r="G63" s="54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</row>
    <row r="64" spans="1:75" s="58" customFormat="1" ht="12.75" x14ac:dyDescent="0.2">
      <c r="A64" s="53" t="s">
        <v>120</v>
      </c>
      <c r="B64" s="56">
        <v>60</v>
      </c>
      <c r="C64" s="53"/>
      <c r="D64" s="53"/>
      <c r="E64" s="56">
        <v>160</v>
      </c>
      <c r="F64" s="56">
        <v>266.67</v>
      </c>
      <c r="G64" s="54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</row>
    <row r="65" spans="1:75" s="102" customFormat="1" ht="12.75" x14ac:dyDescent="0.2">
      <c r="A65" s="98" t="s">
        <v>121</v>
      </c>
      <c r="B65" s="100">
        <v>4.9400000000000004</v>
      </c>
      <c r="C65" s="99">
        <v>10000</v>
      </c>
      <c r="D65" s="99">
        <v>10000</v>
      </c>
      <c r="E65" s="98"/>
      <c r="F65" s="98"/>
      <c r="G65" s="107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</row>
    <row r="66" spans="1:75" s="92" customFormat="1" ht="12.75" x14ac:dyDescent="0.2">
      <c r="A66" s="103" t="s">
        <v>122</v>
      </c>
      <c r="B66" s="105">
        <v>4.9400000000000004</v>
      </c>
      <c r="C66" s="103"/>
      <c r="D66" s="103"/>
      <c r="E66" s="103"/>
      <c r="F66" s="103"/>
      <c r="G66" s="10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</row>
    <row r="67" spans="1:75" s="58" customFormat="1" ht="12.75" x14ac:dyDescent="0.2">
      <c r="A67" s="53" t="s">
        <v>124</v>
      </c>
      <c r="B67" s="56">
        <v>4.9400000000000004</v>
      </c>
      <c r="C67" s="53"/>
      <c r="D67" s="53"/>
      <c r="E67" s="53"/>
      <c r="F67" s="53"/>
      <c r="G67" s="54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</row>
    <row r="68" spans="1:75" s="102" customFormat="1" ht="25.5" x14ac:dyDescent="0.2">
      <c r="A68" s="98" t="s">
        <v>126</v>
      </c>
      <c r="B68" s="98"/>
      <c r="C68" s="99">
        <v>2600</v>
      </c>
      <c r="D68" s="99">
        <v>13000</v>
      </c>
      <c r="E68" s="99">
        <v>2600</v>
      </c>
      <c r="F68" s="98"/>
      <c r="G68" s="101">
        <v>20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</row>
    <row r="69" spans="1:75" s="92" customFormat="1" ht="25.5" x14ac:dyDescent="0.2">
      <c r="A69" s="103" t="s">
        <v>127</v>
      </c>
      <c r="B69" s="103"/>
      <c r="C69" s="103"/>
      <c r="D69" s="103"/>
      <c r="E69" s="104">
        <v>2600</v>
      </c>
      <c r="F69" s="103"/>
      <c r="G69" s="10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</row>
    <row r="70" spans="1:75" s="58" customFormat="1" ht="12.75" x14ac:dyDescent="0.2">
      <c r="A70" s="53" t="s">
        <v>128</v>
      </c>
      <c r="B70" s="53"/>
      <c r="C70" s="53"/>
      <c r="D70" s="53"/>
      <c r="E70" s="55">
        <v>2600</v>
      </c>
      <c r="F70" s="53"/>
      <c r="G70" s="54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</row>
    <row r="71" spans="1:75" s="97" customFormat="1" ht="12.75" x14ac:dyDescent="0.2">
      <c r="A71" s="93" t="s">
        <v>130</v>
      </c>
      <c r="B71" s="94">
        <v>1187.5</v>
      </c>
      <c r="C71" s="94">
        <v>59000</v>
      </c>
      <c r="D71" s="94">
        <v>81511.600000000006</v>
      </c>
      <c r="E71" s="93"/>
      <c r="F71" s="93"/>
      <c r="G71" s="108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</row>
    <row r="72" spans="1:75" s="102" customFormat="1" ht="25.5" x14ac:dyDescent="0.2">
      <c r="A72" s="98" t="s">
        <v>134</v>
      </c>
      <c r="B72" s="98"/>
      <c r="C72" s="99">
        <v>34000</v>
      </c>
      <c r="D72" s="99">
        <v>34000</v>
      </c>
      <c r="E72" s="98"/>
      <c r="F72" s="98"/>
      <c r="G72" s="107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</row>
    <row r="73" spans="1:75" s="102" customFormat="1" ht="25.5" x14ac:dyDescent="0.2">
      <c r="A73" s="98" t="s">
        <v>139</v>
      </c>
      <c r="B73" s="99">
        <v>1187.5</v>
      </c>
      <c r="C73" s="99">
        <v>25000</v>
      </c>
      <c r="D73" s="99">
        <v>47511.6</v>
      </c>
      <c r="E73" s="98"/>
      <c r="F73" s="98"/>
      <c r="G73" s="107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</row>
    <row r="74" spans="1:75" s="92" customFormat="1" ht="12.75" x14ac:dyDescent="0.2">
      <c r="A74" s="103" t="s">
        <v>140</v>
      </c>
      <c r="B74" s="104">
        <v>1187.5</v>
      </c>
      <c r="C74" s="103"/>
      <c r="D74" s="103"/>
      <c r="E74" s="103"/>
      <c r="F74" s="103"/>
      <c r="G74" s="10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</row>
    <row r="75" spans="1:75" s="58" customFormat="1" ht="12.75" x14ac:dyDescent="0.2">
      <c r="A75" s="53" t="s">
        <v>141</v>
      </c>
      <c r="B75" s="55">
        <v>1187.5</v>
      </c>
      <c r="C75" s="53"/>
      <c r="D75" s="53"/>
      <c r="E75" s="53"/>
      <c r="F75" s="53"/>
      <c r="G75" s="54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</row>
    <row r="76" spans="1:75" s="92" customFormat="1" ht="12.75" x14ac:dyDescent="0.2">
      <c r="A76" s="88" t="s">
        <v>176</v>
      </c>
      <c r="B76" s="89">
        <v>15000</v>
      </c>
      <c r="C76" s="88"/>
      <c r="D76" s="89">
        <v>226380</v>
      </c>
      <c r="E76" s="88"/>
      <c r="F76" s="88"/>
      <c r="G76" s="10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</row>
    <row r="77" spans="1:75" s="58" customFormat="1" ht="12.75" x14ac:dyDescent="0.2">
      <c r="A77" s="53" t="s">
        <v>175</v>
      </c>
      <c r="B77" s="55">
        <v>15000</v>
      </c>
      <c r="C77" s="53"/>
      <c r="D77" s="55">
        <v>226380</v>
      </c>
      <c r="E77" s="53"/>
      <c r="F77" s="53"/>
      <c r="G77" s="54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</row>
    <row r="78" spans="1:75" s="82" customFormat="1" ht="12.75" x14ac:dyDescent="0.2">
      <c r="A78" s="78" t="s">
        <v>152</v>
      </c>
      <c r="B78" s="80">
        <v>15000</v>
      </c>
      <c r="C78" s="79">
        <v>0</v>
      </c>
      <c r="D78" s="80">
        <v>226380</v>
      </c>
      <c r="E78" s="79">
        <v>0</v>
      </c>
      <c r="F78" s="79">
        <v>0</v>
      </c>
      <c r="G78" s="81">
        <v>0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</row>
    <row r="79" spans="1:75" s="97" customFormat="1" ht="12.75" x14ac:dyDescent="0.2">
      <c r="A79" s="93" t="s">
        <v>77</v>
      </c>
      <c r="B79" s="94">
        <v>15000</v>
      </c>
      <c r="C79" s="93"/>
      <c r="D79" s="93"/>
      <c r="E79" s="93"/>
      <c r="F79" s="93"/>
      <c r="G79" s="108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</row>
    <row r="80" spans="1:75" s="102" customFormat="1" ht="12.75" x14ac:dyDescent="0.2">
      <c r="A80" s="98" t="s">
        <v>78</v>
      </c>
      <c r="B80" s="99">
        <v>15000</v>
      </c>
      <c r="C80" s="98"/>
      <c r="D80" s="98"/>
      <c r="E80" s="98"/>
      <c r="F80" s="98"/>
      <c r="G80" s="107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</row>
    <row r="81" spans="1:75" s="92" customFormat="1" ht="12.75" x14ac:dyDescent="0.2">
      <c r="A81" s="103" t="s">
        <v>79</v>
      </c>
      <c r="B81" s="104">
        <v>15000</v>
      </c>
      <c r="C81" s="103"/>
      <c r="D81" s="103"/>
      <c r="E81" s="103"/>
      <c r="F81" s="103"/>
      <c r="G81" s="10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</row>
    <row r="82" spans="1:75" s="58" customFormat="1" ht="12.75" x14ac:dyDescent="0.2">
      <c r="A82" s="53" t="s">
        <v>81</v>
      </c>
      <c r="B82" s="55">
        <v>15000</v>
      </c>
      <c r="C82" s="53"/>
      <c r="D82" s="53"/>
      <c r="E82" s="53"/>
      <c r="F82" s="53"/>
      <c r="G82" s="54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</row>
    <row r="83" spans="1:75" s="97" customFormat="1" ht="12.75" x14ac:dyDescent="0.2">
      <c r="A83" s="93" t="s">
        <v>130</v>
      </c>
      <c r="B83" s="93"/>
      <c r="C83" s="93"/>
      <c r="D83" s="94">
        <v>226380</v>
      </c>
      <c r="E83" s="93"/>
      <c r="F83" s="93"/>
      <c r="G83" s="108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</row>
    <row r="84" spans="1:75" s="102" customFormat="1" ht="25.5" x14ac:dyDescent="0.2">
      <c r="A84" s="98" t="s">
        <v>139</v>
      </c>
      <c r="B84" s="98"/>
      <c r="C84" s="98"/>
      <c r="D84" s="99">
        <v>226380</v>
      </c>
      <c r="E84" s="98"/>
      <c r="F84" s="98"/>
      <c r="G84" s="107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</row>
    <row r="85" spans="1:75" s="92" customFormat="1" ht="25.5" x14ac:dyDescent="0.2">
      <c r="A85" s="88" t="s">
        <v>177</v>
      </c>
      <c r="B85" s="88"/>
      <c r="C85" s="88"/>
      <c r="D85" s="89">
        <v>187560.49</v>
      </c>
      <c r="E85" s="88"/>
      <c r="F85" s="88"/>
      <c r="G85" s="10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</row>
    <row r="86" spans="1:75" s="58" customFormat="1" ht="12.75" x14ac:dyDescent="0.2">
      <c r="A86" s="53" t="s">
        <v>175</v>
      </c>
      <c r="B86" s="53"/>
      <c r="C86" s="53"/>
      <c r="D86" s="55">
        <v>187560.49</v>
      </c>
      <c r="E86" s="53"/>
      <c r="F86" s="53"/>
      <c r="G86" s="54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</row>
    <row r="87" spans="1:75" s="82" customFormat="1" ht="12.75" x14ac:dyDescent="0.2">
      <c r="A87" s="78" t="s">
        <v>157</v>
      </c>
      <c r="B87" s="79">
        <v>0</v>
      </c>
      <c r="C87" s="79">
        <v>0</v>
      </c>
      <c r="D87" s="80">
        <v>187560.49</v>
      </c>
      <c r="E87" s="79">
        <v>0</v>
      </c>
      <c r="F87" s="79">
        <v>0</v>
      </c>
      <c r="G87" s="81">
        <v>0</v>
      </c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</row>
    <row r="88" spans="1:75" s="97" customFormat="1" ht="12.75" x14ac:dyDescent="0.2">
      <c r="A88" s="93" t="s">
        <v>77</v>
      </c>
      <c r="B88" s="93"/>
      <c r="C88" s="93"/>
      <c r="D88" s="94">
        <v>4979.1099999999997</v>
      </c>
      <c r="E88" s="93"/>
      <c r="F88" s="93"/>
      <c r="G88" s="108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</row>
    <row r="89" spans="1:75" s="102" customFormat="1" ht="12.75" x14ac:dyDescent="0.2">
      <c r="A89" s="98" t="s">
        <v>78</v>
      </c>
      <c r="B89" s="98"/>
      <c r="C89" s="98"/>
      <c r="D89" s="99">
        <v>4520.1099999999997</v>
      </c>
      <c r="E89" s="98"/>
      <c r="F89" s="98"/>
      <c r="G89" s="107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</row>
    <row r="90" spans="1:75" s="102" customFormat="1" ht="12.75" x14ac:dyDescent="0.2">
      <c r="A90" s="98" t="s">
        <v>88</v>
      </c>
      <c r="B90" s="98"/>
      <c r="C90" s="98"/>
      <c r="D90" s="100">
        <v>459</v>
      </c>
      <c r="E90" s="98"/>
      <c r="F90" s="98"/>
      <c r="G90" s="107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</row>
    <row r="91" spans="1:75" s="97" customFormat="1" ht="12.75" x14ac:dyDescent="0.2">
      <c r="A91" s="93" t="s">
        <v>130</v>
      </c>
      <c r="B91" s="93"/>
      <c r="C91" s="93"/>
      <c r="D91" s="94">
        <v>182581.38</v>
      </c>
      <c r="E91" s="93"/>
      <c r="F91" s="93"/>
      <c r="G91" s="108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</row>
    <row r="92" spans="1:75" s="102" customFormat="1" ht="25.5" x14ac:dyDescent="0.2">
      <c r="A92" s="98" t="s">
        <v>139</v>
      </c>
      <c r="B92" s="98"/>
      <c r="C92" s="98"/>
      <c r="D92" s="99">
        <v>182581.38</v>
      </c>
      <c r="E92" s="98"/>
      <c r="F92" s="98"/>
      <c r="G92" s="107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</row>
    <row r="93" spans="1:75" s="87" customFormat="1" ht="12.75" x14ac:dyDescent="0.2">
      <c r="A93" s="83" t="s">
        <v>178</v>
      </c>
      <c r="B93" s="84">
        <v>3613342.71</v>
      </c>
      <c r="C93" s="84">
        <v>9972590</v>
      </c>
      <c r="D93" s="84">
        <v>10782266.029999999</v>
      </c>
      <c r="E93" s="84">
        <v>4975735.08</v>
      </c>
      <c r="F93" s="85">
        <v>137.69999999999999</v>
      </c>
      <c r="G93" s="86">
        <v>46.15</v>
      </c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</row>
    <row r="94" spans="1:75" s="92" customFormat="1" ht="12.75" x14ac:dyDescent="0.2">
      <c r="A94" s="88" t="s">
        <v>179</v>
      </c>
      <c r="B94" s="89">
        <v>3613342.71</v>
      </c>
      <c r="C94" s="89">
        <v>9972590</v>
      </c>
      <c r="D94" s="89">
        <v>10782266.029999999</v>
      </c>
      <c r="E94" s="89">
        <v>4975735.08</v>
      </c>
      <c r="F94" s="90">
        <v>137.69999999999999</v>
      </c>
      <c r="G94" s="91">
        <v>46.15</v>
      </c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</row>
    <row r="95" spans="1:75" s="58" customFormat="1" ht="12.75" x14ac:dyDescent="0.2">
      <c r="A95" s="53" t="s">
        <v>180</v>
      </c>
      <c r="B95" s="55">
        <v>3613342.71</v>
      </c>
      <c r="C95" s="55">
        <v>9972590</v>
      </c>
      <c r="D95" s="55">
        <v>10782266.029999999</v>
      </c>
      <c r="E95" s="55">
        <v>4975735.08</v>
      </c>
      <c r="F95" s="56">
        <v>137.69999999999999</v>
      </c>
      <c r="G95" s="57">
        <v>46.15</v>
      </c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</row>
    <row r="96" spans="1:75" s="82" customFormat="1" ht="12.75" x14ac:dyDescent="0.2">
      <c r="A96" s="78" t="s">
        <v>155</v>
      </c>
      <c r="B96" s="80">
        <v>3613342.71</v>
      </c>
      <c r="C96" s="80">
        <v>9972590</v>
      </c>
      <c r="D96" s="80">
        <v>10782266.029999999</v>
      </c>
      <c r="E96" s="80">
        <v>4975735.08</v>
      </c>
      <c r="F96" s="79">
        <v>137.69999999999999</v>
      </c>
      <c r="G96" s="81">
        <v>46.15</v>
      </c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</row>
    <row r="97" spans="1:75" s="97" customFormat="1" ht="12.75" x14ac:dyDescent="0.2">
      <c r="A97" s="93" t="s">
        <v>77</v>
      </c>
      <c r="B97" s="94">
        <v>3579667.18</v>
      </c>
      <c r="C97" s="94">
        <v>9671208</v>
      </c>
      <c r="D97" s="94">
        <v>10237518</v>
      </c>
      <c r="E97" s="94">
        <v>4962000.18</v>
      </c>
      <c r="F97" s="95">
        <v>138.62</v>
      </c>
      <c r="G97" s="96">
        <v>48.47</v>
      </c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</row>
    <row r="98" spans="1:75" s="102" customFormat="1" ht="12.75" x14ac:dyDescent="0.2">
      <c r="A98" s="98" t="s">
        <v>78</v>
      </c>
      <c r="B98" s="99">
        <v>3081287.07</v>
      </c>
      <c r="C98" s="99">
        <v>8036000</v>
      </c>
      <c r="D98" s="99">
        <v>8535000</v>
      </c>
      <c r="E98" s="99">
        <v>4285087.33</v>
      </c>
      <c r="F98" s="100">
        <v>139.07</v>
      </c>
      <c r="G98" s="101">
        <v>50.21</v>
      </c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</row>
    <row r="99" spans="1:75" s="92" customFormat="1" ht="12.75" x14ac:dyDescent="0.2">
      <c r="A99" s="103" t="s">
        <v>79</v>
      </c>
      <c r="B99" s="104">
        <v>2717625.21</v>
      </c>
      <c r="C99" s="103"/>
      <c r="D99" s="103"/>
      <c r="E99" s="104">
        <v>3723631.95</v>
      </c>
      <c r="F99" s="105">
        <v>137.02000000000001</v>
      </c>
      <c r="G99" s="10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</row>
    <row r="100" spans="1:75" s="58" customFormat="1" ht="12.75" x14ac:dyDescent="0.2">
      <c r="A100" s="53" t="s">
        <v>80</v>
      </c>
      <c r="B100" s="55">
        <v>2498749.59</v>
      </c>
      <c r="C100" s="53"/>
      <c r="D100" s="53"/>
      <c r="E100" s="55">
        <v>3448309.61</v>
      </c>
      <c r="F100" s="56">
        <v>138</v>
      </c>
      <c r="G100" s="54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</row>
    <row r="101" spans="1:75" s="58" customFormat="1" ht="12.75" x14ac:dyDescent="0.2">
      <c r="A101" s="53" t="s">
        <v>81</v>
      </c>
      <c r="B101" s="55">
        <v>149346.43</v>
      </c>
      <c r="C101" s="53"/>
      <c r="D101" s="53"/>
      <c r="E101" s="55">
        <v>275322.34000000003</v>
      </c>
      <c r="F101" s="56">
        <v>184.35</v>
      </c>
      <c r="G101" s="54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</row>
    <row r="102" spans="1:75" s="58" customFormat="1" ht="12.75" x14ac:dyDescent="0.2">
      <c r="A102" s="53" t="s">
        <v>82</v>
      </c>
      <c r="B102" s="55">
        <v>69529.19</v>
      </c>
      <c r="C102" s="53"/>
      <c r="D102" s="53"/>
      <c r="E102" s="53"/>
      <c r="F102" s="53"/>
      <c r="G102" s="54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</row>
    <row r="103" spans="1:75" s="92" customFormat="1" ht="12.75" x14ac:dyDescent="0.2">
      <c r="A103" s="103" t="s">
        <v>83</v>
      </c>
      <c r="B103" s="104">
        <v>50048.79</v>
      </c>
      <c r="C103" s="103"/>
      <c r="D103" s="103"/>
      <c r="E103" s="104">
        <v>118130.18</v>
      </c>
      <c r="F103" s="105">
        <v>236.03</v>
      </c>
      <c r="G103" s="10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</row>
    <row r="104" spans="1:75" s="58" customFormat="1" ht="12.75" x14ac:dyDescent="0.2">
      <c r="A104" s="53" t="s">
        <v>84</v>
      </c>
      <c r="B104" s="55">
        <v>50048.79</v>
      </c>
      <c r="C104" s="53"/>
      <c r="D104" s="53"/>
      <c r="E104" s="55">
        <v>118130.18</v>
      </c>
      <c r="F104" s="56">
        <v>236.03</v>
      </c>
      <c r="G104" s="54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</row>
    <row r="105" spans="1:75" s="92" customFormat="1" ht="12.75" x14ac:dyDescent="0.2">
      <c r="A105" s="103" t="s">
        <v>85</v>
      </c>
      <c r="B105" s="104">
        <v>313613.07</v>
      </c>
      <c r="C105" s="103"/>
      <c r="D105" s="103"/>
      <c r="E105" s="104">
        <v>443325.2</v>
      </c>
      <c r="F105" s="105">
        <v>141.36000000000001</v>
      </c>
      <c r="G105" s="10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</row>
    <row r="106" spans="1:75" s="58" customFormat="1" ht="12.75" x14ac:dyDescent="0.2">
      <c r="A106" s="53" t="s">
        <v>86</v>
      </c>
      <c r="B106" s="55">
        <v>313490.84000000003</v>
      </c>
      <c r="C106" s="53"/>
      <c r="D106" s="53"/>
      <c r="E106" s="55">
        <v>443321.26</v>
      </c>
      <c r="F106" s="56">
        <v>141.41</v>
      </c>
      <c r="G106" s="54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</row>
    <row r="107" spans="1:75" s="58" customFormat="1" ht="25.5" x14ac:dyDescent="0.2">
      <c r="A107" s="53" t="s">
        <v>87</v>
      </c>
      <c r="B107" s="56">
        <v>122.23</v>
      </c>
      <c r="C107" s="53"/>
      <c r="D107" s="53"/>
      <c r="E107" s="56">
        <v>3.94</v>
      </c>
      <c r="F107" s="56">
        <v>3.22</v>
      </c>
      <c r="G107" s="54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</row>
    <row r="108" spans="1:75" s="102" customFormat="1" ht="12.75" x14ac:dyDescent="0.2">
      <c r="A108" s="98" t="s">
        <v>88</v>
      </c>
      <c r="B108" s="99">
        <v>493382.19</v>
      </c>
      <c r="C108" s="99">
        <v>1598690</v>
      </c>
      <c r="D108" s="99">
        <v>1662990</v>
      </c>
      <c r="E108" s="99">
        <v>673450.34</v>
      </c>
      <c r="F108" s="100">
        <v>136.5</v>
      </c>
      <c r="G108" s="101">
        <v>40.5</v>
      </c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</row>
    <row r="109" spans="1:75" s="92" customFormat="1" ht="12.75" x14ac:dyDescent="0.2">
      <c r="A109" s="103" t="s">
        <v>89</v>
      </c>
      <c r="B109" s="104">
        <v>146063.38</v>
      </c>
      <c r="C109" s="103"/>
      <c r="D109" s="103"/>
      <c r="E109" s="104">
        <v>173597.76</v>
      </c>
      <c r="F109" s="105">
        <v>118.85</v>
      </c>
      <c r="G109" s="10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</row>
    <row r="110" spans="1:75" s="58" customFormat="1" ht="12.75" x14ac:dyDescent="0.2">
      <c r="A110" s="53" t="s">
        <v>90</v>
      </c>
      <c r="B110" s="55">
        <v>4829.3999999999996</v>
      </c>
      <c r="C110" s="53"/>
      <c r="D110" s="53"/>
      <c r="E110" s="55">
        <v>3645.75</v>
      </c>
      <c r="F110" s="56">
        <v>75.489999999999995</v>
      </c>
      <c r="G110" s="54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</row>
    <row r="111" spans="1:75" s="58" customFormat="1" ht="12.75" x14ac:dyDescent="0.2">
      <c r="A111" s="53" t="s">
        <v>91</v>
      </c>
      <c r="B111" s="55">
        <v>134488.6</v>
      </c>
      <c r="C111" s="53"/>
      <c r="D111" s="53"/>
      <c r="E111" s="55">
        <v>167132.79</v>
      </c>
      <c r="F111" s="56">
        <v>124.27</v>
      </c>
      <c r="G111" s="54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</row>
    <row r="112" spans="1:75" s="58" customFormat="1" ht="12.75" x14ac:dyDescent="0.2">
      <c r="A112" s="53" t="s">
        <v>92</v>
      </c>
      <c r="B112" s="55">
        <v>6409.38</v>
      </c>
      <c r="C112" s="53"/>
      <c r="D112" s="53"/>
      <c r="E112" s="55">
        <v>2819.22</v>
      </c>
      <c r="F112" s="56">
        <v>43.99</v>
      </c>
      <c r="G112" s="54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</row>
    <row r="113" spans="1:75" s="58" customFormat="1" ht="12.75" x14ac:dyDescent="0.2">
      <c r="A113" s="53" t="s">
        <v>93</v>
      </c>
      <c r="B113" s="56">
        <v>336</v>
      </c>
      <c r="C113" s="53"/>
      <c r="D113" s="53"/>
      <c r="E113" s="53"/>
      <c r="F113" s="53"/>
      <c r="G113" s="54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</row>
    <row r="114" spans="1:75" s="92" customFormat="1" ht="12.75" x14ac:dyDescent="0.2">
      <c r="A114" s="103" t="s">
        <v>94</v>
      </c>
      <c r="B114" s="104">
        <v>108379.88</v>
      </c>
      <c r="C114" s="103"/>
      <c r="D114" s="103"/>
      <c r="E114" s="104">
        <v>188260.31</v>
      </c>
      <c r="F114" s="105">
        <v>173.7</v>
      </c>
      <c r="G114" s="10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</row>
    <row r="115" spans="1:75" s="58" customFormat="1" ht="12.75" x14ac:dyDescent="0.2">
      <c r="A115" s="53" t="s">
        <v>95</v>
      </c>
      <c r="B115" s="55">
        <v>11305.97</v>
      </c>
      <c r="C115" s="53"/>
      <c r="D115" s="53"/>
      <c r="E115" s="55">
        <v>10422.879999999999</v>
      </c>
      <c r="F115" s="56">
        <v>92.19</v>
      </c>
      <c r="G115" s="54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</row>
    <row r="116" spans="1:75" s="58" customFormat="1" ht="12.75" x14ac:dyDescent="0.2">
      <c r="A116" s="53" t="s">
        <v>96</v>
      </c>
      <c r="B116" s="55">
        <v>23597.78</v>
      </c>
      <c r="C116" s="53"/>
      <c r="D116" s="53"/>
      <c r="E116" s="56">
        <v>20.2</v>
      </c>
      <c r="F116" s="56">
        <v>0.09</v>
      </c>
      <c r="G116" s="54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</row>
    <row r="117" spans="1:75" s="58" customFormat="1" ht="12.75" x14ac:dyDescent="0.2">
      <c r="A117" s="53" t="s">
        <v>97</v>
      </c>
      <c r="B117" s="55">
        <v>69690.080000000002</v>
      </c>
      <c r="C117" s="53"/>
      <c r="D117" s="53"/>
      <c r="E117" s="55">
        <v>155966.96</v>
      </c>
      <c r="F117" s="56">
        <v>223.8</v>
      </c>
      <c r="G117" s="54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</row>
    <row r="118" spans="1:75" s="58" customFormat="1" ht="12.75" x14ac:dyDescent="0.2">
      <c r="A118" s="53" t="s">
        <v>98</v>
      </c>
      <c r="B118" s="55">
        <v>2492.62</v>
      </c>
      <c r="C118" s="53"/>
      <c r="D118" s="53"/>
      <c r="E118" s="55">
        <v>4756.03</v>
      </c>
      <c r="F118" s="56">
        <v>190.8</v>
      </c>
      <c r="G118" s="54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</row>
    <row r="119" spans="1:75" s="58" customFormat="1" ht="12.75" x14ac:dyDescent="0.2">
      <c r="A119" s="53" t="s">
        <v>99</v>
      </c>
      <c r="B119" s="56">
        <v>550.03</v>
      </c>
      <c r="C119" s="53"/>
      <c r="D119" s="53"/>
      <c r="E119" s="55">
        <v>10516.36</v>
      </c>
      <c r="F119" s="55">
        <v>1911.96</v>
      </c>
      <c r="G119" s="54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</row>
    <row r="120" spans="1:75" s="58" customFormat="1" ht="12.75" x14ac:dyDescent="0.2">
      <c r="A120" s="53" t="s">
        <v>100</v>
      </c>
      <c r="B120" s="56">
        <v>743.4</v>
      </c>
      <c r="C120" s="53"/>
      <c r="D120" s="53"/>
      <c r="E120" s="55">
        <v>6577.88</v>
      </c>
      <c r="F120" s="56">
        <v>884.84</v>
      </c>
      <c r="G120" s="54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</row>
    <row r="121" spans="1:75" s="92" customFormat="1" ht="12.75" x14ac:dyDescent="0.2">
      <c r="A121" s="103" t="s">
        <v>101</v>
      </c>
      <c r="B121" s="104">
        <v>206994.99</v>
      </c>
      <c r="C121" s="103"/>
      <c r="D121" s="103"/>
      <c r="E121" s="104">
        <v>234018.19</v>
      </c>
      <c r="F121" s="105">
        <v>113.06</v>
      </c>
      <c r="G121" s="10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</row>
    <row r="122" spans="1:75" s="58" customFormat="1" ht="12.75" x14ac:dyDescent="0.2">
      <c r="A122" s="53" t="s">
        <v>102</v>
      </c>
      <c r="B122" s="55">
        <v>9134.19</v>
      </c>
      <c r="C122" s="53"/>
      <c r="D122" s="53"/>
      <c r="E122" s="55">
        <v>17134.96</v>
      </c>
      <c r="F122" s="56">
        <v>187.59</v>
      </c>
      <c r="G122" s="54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</row>
    <row r="123" spans="1:75" s="58" customFormat="1" ht="12.75" x14ac:dyDescent="0.2">
      <c r="A123" s="53" t="s">
        <v>103</v>
      </c>
      <c r="B123" s="55">
        <v>13025.77</v>
      </c>
      <c r="C123" s="53"/>
      <c r="D123" s="53"/>
      <c r="E123" s="55">
        <v>12056.88</v>
      </c>
      <c r="F123" s="56">
        <v>92.56</v>
      </c>
      <c r="G123" s="54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</row>
    <row r="124" spans="1:75" s="58" customFormat="1" ht="12.75" x14ac:dyDescent="0.2">
      <c r="A124" s="53" t="s">
        <v>104</v>
      </c>
      <c r="B124" s="56">
        <v>848.85</v>
      </c>
      <c r="C124" s="53"/>
      <c r="D124" s="53"/>
      <c r="E124" s="55">
        <v>1086.55</v>
      </c>
      <c r="F124" s="56">
        <v>128</v>
      </c>
      <c r="G124" s="54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</row>
    <row r="125" spans="1:75" s="58" customFormat="1" ht="12.75" x14ac:dyDescent="0.2">
      <c r="A125" s="53" t="s">
        <v>105</v>
      </c>
      <c r="B125" s="55">
        <v>9175.84</v>
      </c>
      <c r="C125" s="53"/>
      <c r="D125" s="53"/>
      <c r="E125" s="55">
        <v>11561.23</v>
      </c>
      <c r="F125" s="56">
        <v>126</v>
      </c>
      <c r="G125" s="54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</row>
    <row r="126" spans="1:75" s="58" customFormat="1" ht="12.75" x14ac:dyDescent="0.2">
      <c r="A126" s="53" t="s">
        <v>106</v>
      </c>
      <c r="B126" s="55">
        <v>3587.73</v>
      </c>
      <c r="C126" s="53"/>
      <c r="D126" s="53"/>
      <c r="E126" s="55">
        <v>4011.07</v>
      </c>
      <c r="F126" s="56">
        <v>111.8</v>
      </c>
      <c r="G126" s="54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</row>
    <row r="127" spans="1:75" s="58" customFormat="1" ht="12.75" x14ac:dyDescent="0.2">
      <c r="A127" s="53" t="s">
        <v>107</v>
      </c>
      <c r="B127" s="55">
        <v>8651.4599999999991</v>
      </c>
      <c r="C127" s="53"/>
      <c r="D127" s="53"/>
      <c r="E127" s="55">
        <v>9821.44</v>
      </c>
      <c r="F127" s="56">
        <v>113.52</v>
      </c>
      <c r="G127" s="54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</row>
    <row r="128" spans="1:75" s="58" customFormat="1" ht="12.75" x14ac:dyDescent="0.2">
      <c r="A128" s="53" t="s">
        <v>108</v>
      </c>
      <c r="B128" s="55">
        <v>122992.22</v>
      </c>
      <c r="C128" s="53"/>
      <c r="D128" s="53"/>
      <c r="E128" s="55">
        <v>114685.8</v>
      </c>
      <c r="F128" s="56">
        <v>93.25</v>
      </c>
      <c r="G128" s="54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</row>
    <row r="129" spans="1:75" s="58" customFormat="1" ht="12.75" x14ac:dyDescent="0.2">
      <c r="A129" s="53" t="s">
        <v>109</v>
      </c>
      <c r="B129" s="55">
        <v>15990.44</v>
      </c>
      <c r="C129" s="53"/>
      <c r="D129" s="53"/>
      <c r="E129" s="55">
        <v>26835.66</v>
      </c>
      <c r="F129" s="56">
        <v>167.82</v>
      </c>
      <c r="G129" s="54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</row>
    <row r="130" spans="1:75" s="58" customFormat="1" ht="12.75" x14ac:dyDescent="0.2">
      <c r="A130" s="53" t="s">
        <v>110</v>
      </c>
      <c r="B130" s="55">
        <v>23588.49</v>
      </c>
      <c r="C130" s="53"/>
      <c r="D130" s="53"/>
      <c r="E130" s="55">
        <v>36824.6</v>
      </c>
      <c r="F130" s="56">
        <v>156.11000000000001</v>
      </c>
      <c r="G130" s="54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</row>
    <row r="131" spans="1:75" s="92" customFormat="1" ht="25.5" x14ac:dyDescent="0.2">
      <c r="A131" s="103" t="s">
        <v>111</v>
      </c>
      <c r="B131" s="103"/>
      <c r="C131" s="103"/>
      <c r="D131" s="103"/>
      <c r="E131" s="104">
        <v>38832.019999999997</v>
      </c>
      <c r="F131" s="103"/>
      <c r="G131" s="10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</row>
    <row r="132" spans="1:75" s="58" customFormat="1" ht="25.5" x14ac:dyDescent="0.2">
      <c r="A132" s="53" t="s">
        <v>112</v>
      </c>
      <c r="B132" s="53"/>
      <c r="C132" s="53"/>
      <c r="D132" s="53"/>
      <c r="E132" s="55">
        <v>38832.019999999997</v>
      </c>
      <c r="F132" s="53"/>
      <c r="G132" s="54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</row>
    <row r="133" spans="1:75" s="92" customFormat="1" ht="12.75" x14ac:dyDescent="0.2">
      <c r="A133" s="103" t="s">
        <v>113</v>
      </c>
      <c r="B133" s="104">
        <v>31943.94</v>
      </c>
      <c r="C133" s="103"/>
      <c r="D133" s="103"/>
      <c r="E133" s="104">
        <v>38742.06</v>
      </c>
      <c r="F133" s="105">
        <v>121.28</v>
      </c>
      <c r="G133" s="10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</row>
    <row r="134" spans="1:75" s="58" customFormat="1" ht="25.5" x14ac:dyDescent="0.2">
      <c r="A134" s="53" t="s">
        <v>114</v>
      </c>
      <c r="B134" s="55">
        <v>4492.32</v>
      </c>
      <c r="C134" s="53"/>
      <c r="D134" s="53"/>
      <c r="E134" s="55">
        <v>4441.88</v>
      </c>
      <c r="F134" s="56">
        <v>98.88</v>
      </c>
      <c r="G134" s="54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</row>
    <row r="135" spans="1:75" s="58" customFormat="1" ht="12.75" x14ac:dyDescent="0.2">
      <c r="A135" s="53" t="s">
        <v>115</v>
      </c>
      <c r="B135" s="55">
        <v>15352.17</v>
      </c>
      <c r="C135" s="53"/>
      <c r="D135" s="53"/>
      <c r="E135" s="55">
        <v>29363.42</v>
      </c>
      <c r="F135" s="56">
        <v>191.27</v>
      </c>
      <c r="G135" s="54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</row>
    <row r="136" spans="1:75" s="58" customFormat="1" ht="12.75" x14ac:dyDescent="0.2">
      <c r="A136" s="53" t="s">
        <v>116</v>
      </c>
      <c r="B136" s="53"/>
      <c r="C136" s="53"/>
      <c r="D136" s="53"/>
      <c r="E136" s="56">
        <v>212.99</v>
      </c>
      <c r="F136" s="53"/>
      <c r="G136" s="54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</row>
    <row r="137" spans="1:75" s="58" customFormat="1" ht="12.75" x14ac:dyDescent="0.2">
      <c r="A137" s="53" t="s">
        <v>117</v>
      </c>
      <c r="B137" s="55">
        <v>1112.83</v>
      </c>
      <c r="C137" s="53"/>
      <c r="D137" s="53"/>
      <c r="E137" s="55">
        <v>1311.5</v>
      </c>
      <c r="F137" s="56">
        <v>117.85</v>
      </c>
      <c r="G137" s="54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</row>
    <row r="138" spans="1:75" s="58" customFormat="1" ht="12.75" x14ac:dyDescent="0.2">
      <c r="A138" s="53" t="s">
        <v>118</v>
      </c>
      <c r="B138" s="55">
        <v>2709.24</v>
      </c>
      <c r="C138" s="53"/>
      <c r="D138" s="53"/>
      <c r="E138" s="55">
        <v>2874.41</v>
      </c>
      <c r="F138" s="56">
        <v>106.1</v>
      </c>
      <c r="G138" s="54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</row>
    <row r="139" spans="1:75" s="58" customFormat="1" ht="12.75" x14ac:dyDescent="0.2">
      <c r="A139" s="53" t="s">
        <v>119</v>
      </c>
      <c r="B139" s="55">
        <v>8109.3</v>
      </c>
      <c r="C139" s="53"/>
      <c r="D139" s="53"/>
      <c r="E139" s="56">
        <v>218.75</v>
      </c>
      <c r="F139" s="56">
        <v>2.7</v>
      </c>
      <c r="G139" s="54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</row>
    <row r="140" spans="1:75" s="58" customFormat="1" ht="12.75" x14ac:dyDescent="0.2">
      <c r="A140" s="53" t="s">
        <v>120</v>
      </c>
      <c r="B140" s="56">
        <v>168.08</v>
      </c>
      <c r="C140" s="53"/>
      <c r="D140" s="53"/>
      <c r="E140" s="56">
        <v>319.11</v>
      </c>
      <c r="F140" s="56">
        <v>189.86</v>
      </c>
      <c r="G140" s="54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</row>
    <row r="141" spans="1:75" s="102" customFormat="1" ht="12.75" x14ac:dyDescent="0.2">
      <c r="A141" s="98" t="s">
        <v>121</v>
      </c>
      <c r="B141" s="99">
        <v>4997.92</v>
      </c>
      <c r="C141" s="99">
        <v>33200</v>
      </c>
      <c r="D141" s="99">
        <v>33200</v>
      </c>
      <c r="E141" s="99">
        <v>1521.91</v>
      </c>
      <c r="F141" s="100">
        <v>30.45</v>
      </c>
      <c r="G141" s="101">
        <v>4.58</v>
      </c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</row>
    <row r="142" spans="1:75" s="92" customFormat="1" ht="12.75" x14ac:dyDescent="0.2">
      <c r="A142" s="103" t="s">
        <v>122</v>
      </c>
      <c r="B142" s="104">
        <v>4997.92</v>
      </c>
      <c r="C142" s="103"/>
      <c r="D142" s="103"/>
      <c r="E142" s="104">
        <v>1521.91</v>
      </c>
      <c r="F142" s="105">
        <v>30.45</v>
      </c>
      <c r="G142" s="10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</row>
    <row r="143" spans="1:75" s="58" customFormat="1" ht="12.75" x14ac:dyDescent="0.2">
      <c r="A143" s="53" t="s">
        <v>123</v>
      </c>
      <c r="B143" s="55">
        <v>1326.57</v>
      </c>
      <c r="C143" s="53"/>
      <c r="D143" s="53"/>
      <c r="E143" s="55">
        <v>1393.59</v>
      </c>
      <c r="F143" s="56">
        <v>105.05</v>
      </c>
      <c r="G143" s="54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</row>
    <row r="144" spans="1:75" s="58" customFormat="1" ht="12.75" x14ac:dyDescent="0.2">
      <c r="A144" s="53" t="s">
        <v>124</v>
      </c>
      <c r="B144" s="55">
        <v>3604.99</v>
      </c>
      <c r="C144" s="53"/>
      <c r="D144" s="53"/>
      <c r="E144" s="56">
        <v>128.32</v>
      </c>
      <c r="F144" s="56">
        <v>3.56</v>
      </c>
      <c r="G144" s="54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</row>
    <row r="145" spans="1:75" s="58" customFormat="1" ht="12.75" x14ac:dyDescent="0.2">
      <c r="A145" s="53" t="s">
        <v>125</v>
      </c>
      <c r="B145" s="56">
        <v>66.36</v>
      </c>
      <c r="C145" s="53"/>
      <c r="D145" s="53"/>
      <c r="E145" s="53"/>
      <c r="F145" s="53"/>
      <c r="G145" s="54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</row>
    <row r="146" spans="1:75" s="102" customFormat="1" ht="25.5" x14ac:dyDescent="0.2">
      <c r="A146" s="98" t="s">
        <v>126</v>
      </c>
      <c r="B146" s="98"/>
      <c r="C146" s="99">
        <v>1990</v>
      </c>
      <c r="D146" s="99">
        <v>5000</v>
      </c>
      <c r="E146" s="99">
        <v>1940.6</v>
      </c>
      <c r="F146" s="98"/>
      <c r="G146" s="101">
        <v>38.81</v>
      </c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</row>
    <row r="147" spans="1:75" s="92" customFormat="1" ht="25.5" x14ac:dyDescent="0.2">
      <c r="A147" s="103" t="s">
        <v>127</v>
      </c>
      <c r="B147" s="103"/>
      <c r="C147" s="103"/>
      <c r="D147" s="103"/>
      <c r="E147" s="104">
        <v>1940.6</v>
      </c>
      <c r="F147" s="103"/>
      <c r="G147" s="10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</row>
    <row r="148" spans="1:75" s="58" customFormat="1" ht="12.75" x14ac:dyDescent="0.2">
      <c r="A148" s="53" t="s">
        <v>128</v>
      </c>
      <c r="B148" s="53"/>
      <c r="C148" s="53"/>
      <c r="D148" s="53"/>
      <c r="E148" s="55">
        <v>1940.6</v>
      </c>
      <c r="F148" s="53"/>
      <c r="G148" s="54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</row>
    <row r="149" spans="1:75" s="102" customFormat="1" ht="12.75" x14ac:dyDescent="0.2">
      <c r="A149" s="98" t="s">
        <v>129</v>
      </c>
      <c r="B149" s="98"/>
      <c r="C149" s="99">
        <v>1328</v>
      </c>
      <c r="D149" s="99">
        <v>1328</v>
      </c>
      <c r="E149" s="98"/>
      <c r="F149" s="98"/>
      <c r="G149" s="107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</row>
    <row r="150" spans="1:75" s="97" customFormat="1" ht="12.75" x14ac:dyDescent="0.2">
      <c r="A150" s="93" t="s">
        <v>130</v>
      </c>
      <c r="B150" s="94">
        <v>33675.53</v>
      </c>
      <c r="C150" s="94">
        <v>301382</v>
      </c>
      <c r="D150" s="94">
        <v>544748.03</v>
      </c>
      <c r="E150" s="94">
        <v>13734.9</v>
      </c>
      <c r="F150" s="95">
        <v>40.79</v>
      </c>
      <c r="G150" s="96">
        <v>2.52</v>
      </c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</row>
    <row r="151" spans="1:75" s="102" customFormat="1" ht="25.5" x14ac:dyDescent="0.2">
      <c r="A151" s="98" t="s">
        <v>131</v>
      </c>
      <c r="B151" s="98"/>
      <c r="C151" s="99">
        <v>11981</v>
      </c>
      <c r="D151" s="99">
        <v>11981</v>
      </c>
      <c r="E151" s="99">
        <v>1500</v>
      </c>
      <c r="F151" s="98"/>
      <c r="G151" s="101">
        <v>12.52</v>
      </c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</row>
    <row r="152" spans="1:75" s="92" customFormat="1" ht="12.75" x14ac:dyDescent="0.2">
      <c r="A152" s="103" t="s">
        <v>132</v>
      </c>
      <c r="B152" s="103"/>
      <c r="C152" s="103"/>
      <c r="D152" s="103"/>
      <c r="E152" s="104">
        <v>1500</v>
      </c>
      <c r="F152" s="103"/>
      <c r="G152" s="10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</row>
    <row r="153" spans="1:75" s="58" customFormat="1" ht="12.75" x14ac:dyDescent="0.2">
      <c r="A153" s="53" t="s">
        <v>133</v>
      </c>
      <c r="B153" s="53"/>
      <c r="C153" s="53"/>
      <c r="D153" s="53"/>
      <c r="E153" s="55">
        <v>1500</v>
      </c>
      <c r="F153" s="53"/>
      <c r="G153" s="54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</row>
    <row r="154" spans="1:75" s="102" customFormat="1" ht="25.5" x14ac:dyDescent="0.2">
      <c r="A154" s="98" t="s">
        <v>134</v>
      </c>
      <c r="B154" s="99">
        <v>33567.42</v>
      </c>
      <c r="C154" s="99">
        <v>91340</v>
      </c>
      <c r="D154" s="99">
        <v>91340</v>
      </c>
      <c r="E154" s="99">
        <v>12122.08</v>
      </c>
      <c r="F154" s="100">
        <v>36.11</v>
      </c>
      <c r="G154" s="101">
        <v>13.27</v>
      </c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</row>
    <row r="155" spans="1:75" s="92" customFormat="1" ht="12.75" x14ac:dyDescent="0.2">
      <c r="A155" s="103" t="s">
        <v>135</v>
      </c>
      <c r="B155" s="104">
        <v>33567.42</v>
      </c>
      <c r="C155" s="103"/>
      <c r="D155" s="103"/>
      <c r="E155" s="104">
        <v>12122.08</v>
      </c>
      <c r="F155" s="105">
        <v>36.11</v>
      </c>
      <c r="G155" s="10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</row>
    <row r="156" spans="1:75" s="58" customFormat="1" ht="12.75" x14ac:dyDescent="0.2">
      <c r="A156" s="53" t="s">
        <v>136</v>
      </c>
      <c r="B156" s="55">
        <v>23785.94</v>
      </c>
      <c r="C156" s="53"/>
      <c r="D156" s="53"/>
      <c r="E156" s="55">
        <v>3818.21</v>
      </c>
      <c r="F156" s="56">
        <v>16.05</v>
      </c>
      <c r="G156" s="54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</row>
    <row r="157" spans="1:75" s="58" customFormat="1" ht="12.75" x14ac:dyDescent="0.2">
      <c r="A157" s="53" t="s">
        <v>137</v>
      </c>
      <c r="B157" s="55">
        <v>3645.1</v>
      </c>
      <c r="C157" s="53"/>
      <c r="D157" s="53"/>
      <c r="E157" s="56">
        <v>76</v>
      </c>
      <c r="F157" s="56">
        <v>2.08</v>
      </c>
      <c r="G157" s="54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</row>
    <row r="158" spans="1:75" s="58" customFormat="1" ht="12.75" x14ac:dyDescent="0.2">
      <c r="A158" s="53" t="s">
        <v>138</v>
      </c>
      <c r="B158" s="55">
        <v>6136.38</v>
      </c>
      <c r="C158" s="53"/>
      <c r="D158" s="53"/>
      <c r="E158" s="55">
        <v>8227.8700000000008</v>
      </c>
      <c r="F158" s="56">
        <v>134.08000000000001</v>
      </c>
      <c r="G158" s="54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</row>
    <row r="159" spans="1:75" s="102" customFormat="1" ht="25.5" x14ac:dyDescent="0.2">
      <c r="A159" s="98" t="s">
        <v>139</v>
      </c>
      <c r="B159" s="100">
        <v>108.11</v>
      </c>
      <c r="C159" s="99">
        <v>198061</v>
      </c>
      <c r="D159" s="99">
        <v>441427.03</v>
      </c>
      <c r="E159" s="100">
        <v>112.82</v>
      </c>
      <c r="F159" s="100">
        <v>104.36</v>
      </c>
      <c r="G159" s="101">
        <v>0.03</v>
      </c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</row>
    <row r="160" spans="1:75" s="92" customFormat="1" ht="12.75" x14ac:dyDescent="0.2">
      <c r="A160" s="103" t="s">
        <v>140</v>
      </c>
      <c r="B160" s="103"/>
      <c r="C160" s="103"/>
      <c r="D160" s="103"/>
      <c r="E160" s="105">
        <v>112.82</v>
      </c>
      <c r="F160" s="103"/>
      <c r="G160" s="10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</row>
    <row r="161" spans="1:75" s="58" customFormat="1" ht="12.75" x14ac:dyDescent="0.2">
      <c r="A161" s="53" t="s">
        <v>141</v>
      </c>
      <c r="B161" s="53"/>
      <c r="C161" s="53"/>
      <c r="D161" s="53"/>
      <c r="E161" s="56">
        <v>112.82</v>
      </c>
      <c r="F161" s="53"/>
      <c r="G161" s="54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</row>
    <row r="162" spans="1:75" s="92" customFormat="1" ht="12.75" x14ac:dyDescent="0.2">
      <c r="A162" s="103" t="s">
        <v>142</v>
      </c>
      <c r="B162" s="105">
        <v>108.11</v>
      </c>
      <c r="C162" s="103"/>
      <c r="D162" s="103"/>
      <c r="E162" s="103"/>
      <c r="F162" s="103"/>
      <c r="G162" s="10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</row>
    <row r="163" spans="1:75" s="58" customFormat="1" ht="12.75" x14ac:dyDescent="0.2">
      <c r="A163" s="53" t="s">
        <v>143</v>
      </c>
      <c r="B163" s="56">
        <v>108.11</v>
      </c>
      <c r="C163" s="53"/>
      <c r="D163" s="53"/>
      <c r="E163" s="53"/>
      <c r="F163" s="53"/>
      <c r="G163" s="54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</row>
    <row r="164" spans="1:75" s="87" customFormat="1" ht="12.75" x14ac:dyDescent="0.2">
      <c r="A164" s="83" t="s">
        <v>181</v>
      </c>
      <c r="B164" s="83"/>
      <c r="C164" s="84">
        <v>33380</v>
      </c>
      <c r="D164" s="84">
        <v>33380</v>
      </c>
      <c r="E164" s="83"/>
      <c r="F164" s="83"/>
      <c r="G164" s="109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</row>
    <row r="165" spans="1:75" s="92" customFormat="1" ht="12.75" x14ac:dyDescent="0.2">
      <c r="A165" s="88" t="s">
        <v>182</v>
      </c>
      <c r="B165" s="88"/>
      <c r="C165" s="89">
        <v>33380</v>
      </c>
      <c r="D165" s="89">
        <v>33380</v>
      </c>
      <c r="E165" s="88"/>
      <c r="F165" s="88"/>
      <c r="G165" s="10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</row>
    <row r="166" spans="1:75" s="58" customFormat="1" ht="12.75" x14ac:dyDescent="0.2">
      <c r="A166" s="53" t="s">
        <v>180</v>
      </c>
      <c r="B166" s="53"/>
      <c r="C166" s="55">
        <v>33380</v>
      </c>
      <c r="D166" s="55">
        <v>33380</v>
      </c>
      <c r="E166" s="53"/>
      <c r="F166" s="53"/>
      <c r="G166" s="54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</row>
    <row r="167" spans="1:75" s="82" customFormat="1" ht="12.75" x14ac:dyDescent="0.2">
      <c r="A167" s="78" t="s">
        <v>154</v>
      </c>
      <c r="B167" s="79">
        <v>0</v>
      </c>
      <c r="C167" s="80">
        <v>33380</v>
      </c>
      <c r="D167" s="80">
        <v>33380</v>
      </c>
      <c r="E167" s="79">
        <v>0</v>
      </c>
      <c r="F167" s="79">
        <v>0</v>
      </c>
      <c r="G167" s="81">
        <v>0</v>
      </c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</row>
    <row r="168" spans="1:75" s="97" customFormat="1" ht="12.75" x14ac:dyDescent="0.2">
      <c r="A168" s="93" t="s">
        <v>77</v>
      </c>
      <c r="B168" s="93"/>
      <c r="C168" s="94">
        <v>33380</v>
      </c>
      <c r="D168" s="94">
        <v>33380</v>
      </c>
      <c r="E168" s="93"/>
      <c r="F168" s="93"/>
      <c r="G168" s="108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</row>
    <row r="169" spans="1:75" s="102" customFormat="1" ht="12.75" x14ac:dyDescent="0.2">
      <c r="A169" s="98" t="s">
        <v>78</v>
      </c>
      <c r="B169" s="98"/>
      <c r="C169" s="99">
        <v>30930</v>
      </c>
      <c r="D169" s="99">
        <v>30930</v>
      </c>
      <c r="E169" s="98"/>
      <c r="F169" s="98"/>
      <c r="G169" s="107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</row>
    <row r="170" spans="1:75" s="102" customFormat="1" ht="12.75" x14ac:dyDescent="0.2">
      <c r="A170" s="98" t="s">
        <v>88</v>
      </c>
      <c r="B170" s="98"/>
      <c r="C170" s="99">
        <v>2450</v>
      </c>
      <c r="D170" s="99">
        <v>2450</v>
      </c>
      <c r="E170" s="98"/>
      <c r="F170" s="98"/>
      <c r="G170" s="107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</row>
    <row r="171" spans="1:75" s="87" customFormat="1" ht="25.5" x14ac:dyDescent="0.2">
      <c r="A171" s="83" t="s">
        <v>183</v>
      </c>
      <c r="B171" s="84">
        <v>3752.58</v>
      </c>
      <c r="C171" s="84">
        <v>44680</v>
      </c>
      <c r="D171" s="84">
        <v>66817.460000000006</v>
      </c>
      <c r="E171" s="84">
        <v>25014</v>
      </c>
      <c r="F171" s="85">
        <v>666.58</v>
      </c>
      <c r="G171" s="86">
        <v>37.44</v>
      </c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</row>
    <row r="172" spans="1:75" s="92" customFormat="1" ht="25.5" x14ac:dyDescent="0.2">
      <c r="A172" s="88" t="s">
        <v>184</v>
      </c>
      <c r="B172" s="89">
        <v>3752.58</v>
      </c>
      <c r="C172" s="89">
        <v>44680</v>
      </c>
      <c r="D172" s="89">
        <v>66817.460000000006</v>
      </c>
      <c r="E172" s="89">
        <v>25014</v>
      </c>
      <c r="F172" s="90">
        <v>666.58</v>
      </c>
      <c r="G172" s="91">
        <v>37.44</v>
      </c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</row>
    <row r="173" spans="1:75" s="58" customFormat="1" ht="12.75" x14ac:dyDescent="0.2">
      <c r="A173" s="53" t="s">
        <v>175</v>
      </c>
      <c r="B173" s="55">
        <v>3752.58</v>
      </c>
      <c r="C173" s="55">
        <v>44680</v>
      </c>
      <c r="D173" s="55">
        <v>66817.460000000006</v>
      </c>
      <c r="E173" s="55">
        <v>25014</v>
      </c>
      <c r="F173" s="56">
        <v>666.58</v>
      </c>
      <c r="G173" s="57">
        <v>37.44</v>
      </c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</row>
    <row r="174" spans="1:75" s="82" customFormat="1" ht="25.5" x14ac:dyDescent="0.2">
      <c r="A174" s="78" t="s">
        <v>160</v>
      </c>
      <c r="B174" s="80">
        <v>3752.58</v>
      </c>
      <c r="C174" s="80">
        <v>44680</v>
      </c>
      <c r="D174" s="80">
        <v>66817.460000000006</v>
      </c>
      <c r="E174" s="80">
        <v>25014</v>
      </c>
      <c r="F174" s="79">
        <v>666.58</v>
      </c>
      <c r="G174" s="81">
        <v>37.44</v>
      </c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</row>
    <row r="175" spans="1:75" s="97" customFormat="1" ht="12.75" x14ac:dyDescent="0.2">
      <c r="A175" s="93" t="s">
        <v>77</v>
      </c>
      <c r="B175" s="94">
        <v>3752.58</v>
      </c>
      <c r="C175" s="94">
        <v>38630</v>
      </c>
      <c r="D175" s="94">
        <v>38630</v>
      </c>
      <c r="E175" s="94">
        <v>25014</v>
      </c>
      <c r="F175" s="95">
        <v>666.58</v>
      </c>
      <c r="G175" s="96">
        <v>64.75</v>
      </c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</row>
    <row r="176" spans="1:75" s="102" customFormat="1" ht="12.75" x14ac:dyDescent="0.2">
      <c r="A176" s="98" t="s">
        <v>88</v>
      </c>
      <c r="B176" s="99">
        <v>3752.58</v>
      </c>
      <c r="C176" s="99">
        <v>38630</v>
      </c>
      <c r="D176" s="99">
        <v>38630</v>
      </c>
      <c r="E176" s="99">
        <v>25014</v>
      </c>
      <c r="F176" s="100">
        <v>666.58</v>
      </c>
      <c r="G176" s="101">
        <v>64.75</v>
      </c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</row>
    <row r="177" spans="1:75" s="92" customFormat="1" ht="12.75" x14ac:dyDescent="0.2">
      <c r="A177" s="103" t="s">
        <v>101</v>
      </c>
      <c r="B177" s="104">
        <v>3752.58</v>
      </c>
      <c r="C177" s="103"/>
      <c r="D177" s="103"/>
      <c r="E177" s="104">
        <v>25014</v>
      </c>
      <c r="F177" s="105">
        <v>666.58</v>
      </c>
      <c r="G177" s="10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</row>
    <row r="178" spans="1:75" s="58" customFormat="1" ht="12.75" x14ac:dyDescent="0.2">
      <c r="A178" s="53" t="s">
        <v>103</v>
      </c>
      <c r="B178" s="55">
        <v>3752.58</v>
      </c>
      <c r="C178" s="53"/>
      <c r="D178" s="53"/>
      <c r="E178" s="55">
        <v>25014</v>
      </c>
      <c r="F178" s="56">
        <v>666.58</v>
      </c>
      <c r="G178" s="54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</row>
    <row r="179" spans="1:75" s="97" customFormat="1" ht="12.75" x14ac:dyDescent="0.2">
      <c r="A179" s="93" t="s">
        <v>130</v>
      </c>
      <c r="B179" s="93"/>
      <c r="C179" s="94">
        <v>6050</v>
      </c>
      <c r="D179" s="94">
        <v>28187.46</v>
      </c>
      <c r="E179" s="93"/>
      <c r="F179" s="93"/>
      <c r="G179" s="108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</row>
    <row r="180" spans="1:75" s="102" customFormat="1" ht="25.5" x14ac:dyDescent="0.2">
      <c r="A180" s="98" t="s">
        <v>134</v>
      </c>
      <c r="B180" s="98"/>
      <c r="C180" s="99">
        <v>6050</v>
      </c>
      <c r="D180" s="99">
        <v>10000</v>
      </c>
      <c r="E180" s="98"/>
      <c r="F180" s="98"/>
      <c r="G180" s="107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</row>
    <row r="181" spans="1:75" s="102" customFormat="1" ht="25.5" x14ac:dyDescent="0.2">
      <c r="A181" s="98" t="s">
        <v>139</v>
      </c>
      <c r="B181" s="98"/>
      <c r="C181" s="98"/>
      <c r="D181" s="99">
        <v>18187.46</v>
      </c>
      <c r="E181" s="98"/>
      <c r="F181" s="98"/>
      <c r="G181" s="107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</row>
    <row r="182" spans="1:75" s="87" customFormat="1" ht="12.75" x14ac:dyDescent="0.2">
      <c r="A182" s="83" t="s">
        <v>185</v>
      </c>
      <c r="B182" s="85">
        <v>159.58000000000001</v>
      </c>
      <c r="C182" s="84">
        <v>10400</v>
      </c>
      <c r="D182" s="84">
        <v>10400</v>
      </c>
      <c r="E182" s="83"/>
      <c r="F182" s="83"/>
      <c r="G182" s="109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</row>
    <row r="183" spans="1:75" s="92" customFormat="1" ht="12.75" x14ac:dyDescent="0.2">
      <c r="A183" s="88" t="s">
        <v>186</v>
      </c>
      <c r="B183" s="90">
        <v>159.58000000000001</v>
      </c>
      <c r="C183" s="89">
        <v>10400</v>
      </c>
      <c r="D183" s="89">
        <v>10400</v>
      </c>
      <c r="E183" s="88"/>
      <c r="F183" s="88"/>
      <c r="G183" s="10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</row>
    <row r="184" spans="1:75" s="58" customFormat="1" ht="12.75" x14ac:dyDescent="0.2">
      <c r="A184" s="53" t="s">
        <v>175</v>
      </c>
      <c r="B184" s="56">
        <v>159.58000000000001</v>
      </c>
      <c r="C184" s="55">
        <v>10400</v>
      </c>
      <c r="D184" s="55">
        <v>10400</v>
      </c>
      <c r="E184" s="53"/>
      <c r="F184" s="53"/>
      <c r="G184" s="54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</row>
    <row r="185" spans="1:75" s="82" customFormat="1" ht="12.75" x14ac:dyDescent="0.2">
      <c r="A185" s="78" t="s">
        <v>161</v>
      </c>
      <c r="B185" s="79">
        <v>159.58000000000001</v>
      </c>
      <c r="C185" s="80">
        <v>10400</v>
      </c>
      <c r="D185" s="80">
        <v>10400</v>
      </c>
      <c r="E185" s="79">
        <v>0</v>
      </c>
      <c r="F185" s="79">
        <v>0</v>
      </c>
      <c r="G185" s="81">
        <v>0</v>
      </c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</row>
    <row r="186" spans="1:75" s="97" customFormat="1" ht="12.75" x14ac:dyDescent="0.2">
      <c r="A186" s="93" t="s">
        <v>130</v>
      </c>
      <c r="B186" s="95">
        <v>159.58000000000001</v>
      </c>
      <c r="C186" s="94">
        <v>10400</v>
      </c>
      <c r="D186" s="94">
        <v>10400</v>
      </c>
      <c r="E186" s="93"/>
      <c r="F186" s="93"/>
      <c r="G186" s="108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</row>
    <row r="187" spans="1:75" s="102" customFormat="1" ht="25.5" x14ac:dyDescent="0.2">
      <c r="A187" s="98" t="s">
        <v>134</v>
      </c>
      <c r="B187" s="100">
        <v>159.58000000000001</v>
      </c>
      <c r="C187" s="99">
        <v>10400</v>
      </c>
      <c r="D187" s="99">
        <v>10400</v>
      </c>
      <c r="E187" s="98"/>
      <c r="F187" s="98"/>
      <c r="G187" s="107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</row>
    <row r="188" spans="1:75" s="92" customFormat="1" ht="12.75" x14ac:dyDescent="0.2">
      <c r="A188" s="103" t="s">
        <v>135</v>
      </c>
      <c r="B188" s="105">
        <v>159.58000000000001</v>
      </c>
      <c r="C188" s="103"/>
      <c r="D188" s="103"/>
      <c r="E188" s="103"/>
      <c r="F188" s="103"/>
      <c r="G188" s="10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76"/>
    </row>
    <row r="189" spans="1:75" s="58" customFormat="1" ht="12.75" x14ac:dyDescent="0.2">
      <c r="A189" s="53" t="s">
        <v>138</v>
      </c>
      <c r="B189" s="56">
        <v>159.58000000000001</v>
      </c>
      <c r="C189" s="53"/>
      <c r="D189" s="53"/>
      <c r="E189" s="53"/>
      <c r="F189" s="53"/>
      <c r="G189" s="54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  <c r="BJ189" s="76"/>
      <c r="BK189" s="76"/>
      <c r="BL189" s="76"/>
      <c r="BM189" s="76"/>
      <c r="BN189" s="76"/>
      <c r="BO189" s="76"/>
      <c r="BP189" s="76"/>
      <c r="BQ189" s="76"/>
      <c r="BR189" s="76"/>
      <c r="BS189" s="76"/>
      <c r="BT189" s="76"/>
      <c r="BU189" s="76"/>
      <c r="BV189" s="76"/>
      <c r="BW189" s="76"/>
    </row>
    <row r="190" spans="1:75" s="87" customFormat="1" ht="12.75" x14ac:dyDescent="0.2">
      <c r="A190" s="83" t="s">
        <v>187</v>
      </c>
      <c r="B190" s="84">
        <v>20439.37</v>
      </c>
      <c r="C190" s="84">
        <v>310364</v>
      </c>
      <c r="D190" s="84">
        <v>310364</v>
      </c>
      <c r="E190" s="84">
        <v>21608.799999999999</v>
      </c>
      <c r="F190" s="85">
        <v>105.72</v>
      </c>
      <c r="G190" s="86">
        <v>6.96</v>
      </c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  <c r="BJ190" s="76"/>
      <c r="BK190" s="76"/>
      <c r="BL190" s="76"/>
      <c r="BM190" s="76"/>
      <c r="BN190" s="76"/>
      <c r="BO190" s="76"/>
      <c r="BP190" s="76"/>
      <c r="BQ190" s="76"/>
      <c r="BR190" s="76"/>
      <c r="BS190" s="76"/>
      <c r="BT190" s="76"/>
      <c r="BU190" s="76"/>
      <c r="BV190" s="76"/>
      <c r="BW190" s="76"/>
    </row>
    <row r="191" spans="1:75" s="92" customFormat="1" ht="12.75" x14ac:dyDescent="0.2">
      <c r="A191" s="88" t="s">
        <v>188</v>
      </c>
      <c r="B191" s="89">
        <v>20439.37</v>
      </c>
      <c r="C191" s="89">
        <v>310364</v>
      </c>
      <c r="D191" s="89">
        <v>310364</v>
      </c>
      <c r="E191" s="89">
        <v>21608.799999999999</v>
      </c>
      <c r="F191" s="90">
        <v>105.72</v>
      </c>
      <c r="G191" s="91">
        <v>6.96</v>
      </c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  <c r="BJ191" s="76"/>
      <c r="BK191" s="76"/>
      <c r="BL191" s="76"/>
      <c r="BM191" s="76"/>
      <c r="BN191" s="76"/>
      <c r="BO191" s="76"/>
      <c r="BP191" s="76"/>
      <c r="BQ191" s="76"/>
      <c r="BR191" s="76"/>
      <c r="BS191" s="76"/>
      <c r="BT191" s="76"/>
      <c r="BU191" s="76"/>
      <c r="BV191" s="76"/>
      <c r="BW191" s="76"/>
    </row>
    <row r="192" spans="1:75" s="58" customFormat="1" ht="12.75" x14ac:dyDescent="0.2">
      <c r="A192" s="53" t="s">
        <v>175</v>
      </c>
      <c r="B192" s="55">
        <v>20439.37</v>
      </c>
      <c r="C192" s="55">
        <v>310364</v>
      </c>
      <c r="D192" s="55">
        <v>310364</v>
      </c>
      <c r="E192" s="55">
        <v>21608.799999999999</v>
      </c>
      <c r="F192" s="56">
        <v>105.72</v>
      </c>
      <c r="G192" s="57">
        <v>6.96</v>
      </c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  <c r="BJ192" s="76"/>
      <c r="BK192" s="76"/>
      <c r="BL192" s="76"/>
      <c r="BM192" s="76"/>
      <c r="BN192" s="76"/>
      <c r="BO192" s="76"/>
      <c r="BP192" s="76"/>
      <c r="BQ192" s="76"/>
      <c r="BR192" s="76"/>
      <c r="BS192" s="76"/>
      <c r="BT192" s="76"/>
      <c r="BU192" s="76"/>
      <c r="BV192" s="76"/>
      <c r="BW192" s="76"/>
    </row>
    <row r="193" spans="1:75" s="82" customFormat="1" ht="12.75" x14ac:dyDescent="0.2">
      <c r="A193" s="78" t="s">
        <v>157</v>
      </c>
      <c r="B193" s="80">
        <v>20439.37</v>
      </c>
      <c r="C193" s="80">
        <v>310364</v>
      </c>
      <c r="D193" s="80">
        <v>310364</v>
      </c>
      <c r="E193" s="80">
        <v>21608.799999999999</v>
      </c>
      <c r="F193" s="79">
        <v>105.72</v>
      </c>
      <c r="G193" s="81">
        <v>6.96</v>
      </c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76"/>
      <c r="BR193" s="76"/>
      <c r="BS193" s="76"/>
      <c r="BT193" s="76"/>
      <c r="BU193" s="76"/>
      <c r="BV193" s="76"/>
      <c r="BW193" s="76"/>
    </row>
    <row r="194" spans="1:75" s="97" customFormat="1" ht="12.75" x14ac:dyDescent="0.2">
      <c r="A194" s="93" t="s">
        <v>77</v>
      </c>
      <c r="B194" s="94">
        <v>20439.37</v>
      </c>
      <c r="C194" s="94">
        <v>310364</v>
      </c>
      <c r="D194" s="94">
        <v>310364</v>
      </c>
      <c r="E194" s="94">
        <v>21608.799999999999</v>
      </c>
      <c r="F194" s="95">
        <v>105.72</v>
      </c>
      <c r="G194" s="96">
        <v>6.96</v>
      </c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  <c r="BJ194" s="76"/>
      <c r="BK194" s="76"/>
      <c r="BL194" s="76"/>
      <c r="BM194" s="76"/>
      <c r="BN194" s="76"/>
      <c r="BO194" s="76"/>
      <c r="BP194" s="76"/>
      <c r="BQ194" s="76"/>
      <c r="BR194" s="76"/>
      <c r="BS194" s="76"/>
      <c r="BT194" s="76"/>
      <c r="BU194" s="76"/>
      <c r="BV194" s="76"/>
      <c r="BW194" s="76"/>
    </row>
    <row r="195" spans="1:75" s="102" customFormat="1" ht="12.75" x14ac:dyDescent="0.2">
      <c r="A195" s="98" t="s">
        <v>78</v>
      </c>
      <c r="B195" s="98"/>
      <c r="C195" s="99">
        <v>226545</v>
      </c>
      <c r="D195" s="99">
        <v>226545</v>
      </c>
      <c r="E195" s="99">
        <v>1705.44</v>
      </c>
      <c r="F195" s="98"/>
      <c r="G195" s="101">
        <v>0.75</v>
      </c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</row>
    <row r="196" spans="1:75" s="92" customFormat="1" ht="12.75" x14ac:dyDescent="0.2">
      <c r="A196" s="103" t="s">
        <v>83</v>
      </c>
      <c r="B196" s="103"/>
      <c r="C196" s="103"/>
      <c r="D196" s="103"/>
      <c r="E196" s="104">
        <v>1705.44</v>
      </c>
      <c r="F196" s="103"/>
      <c r="G196" s="10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  <c r="BJ196" s="76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76"/>
    </row>
    <row r="197" spans="1:75" s="58" customFormat="1" ht="12.75" x14ac:dyDescent="0.2">
      <c r="A197" s="53" t="s">
        <v>84</v>
      </c>
      <c r="B197" s="53"/>
      <c r="C197" s="53"/>
      <c r="D197" s="53"/>
      <c r="E197" s="55">
        <v>1705.44</v>
      </c>
      <c r="F197" s="53"/>
      <c r="G197" s="54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  <c r="BJ197" s="76"/>
      <c r="BK197" s="76"/>
      <c r="BL197" s="76"/>
      <c r="BM197" s="76"/>
      <c r="BN197" s="76"/>
      <c r="BO197" s="76"/>
      <c r="BP197" s="76"/>
      <c r="BQ197" s="76"/>
      <c r="BR197" s="76"/>
      <c r="BS197" s="76"/>
      <c r="BT197" s="76"/>
      <c r="BU197" s="76"/>
      <c r="BV197" s="76"/>
      <c r="BW197" s="76"/>
    </row>
    <row r="198" spans="1:75" s="102" customFormat="1" ht="12.75" x14ac:dyDescent="0.2">
      <c r="A198" s="98" t="s">
        <v>88</v>
      </c>
      <c r="B198" s="99">
        <v>1858.15</v>
      </c>
      <c r="C198" s="99">
        <v>33819</v>
      </c>
      <c r="D198" s="99">
        <v>33819</v>
      </c>
      <c r="E198" s="99">
        <v>3976.6</v>
      </c>
      <c r="F198" s="100">
        <v>214.01</v>
      </c>
      <c r="G198" s="101">
        <v>11.76</v>
      </c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</row>
    <row r="199" spans="1:75" s="92" customFormat="1" ht="12.75" x14ac:dyDescent="0.2">
      <c r="A199" s="103" t="s">
        <v>89</v>
      </c>
      <c r="B199" s="104">
        <v>1858.15</v>
      </c>
      <c r="C199" s="103"/>
      <c r="D199" s="103"/>
      <c r="E199" s="104">
        <v>1858.15</v>
      </c>
      <c r="F199" s="105">
        <v>100</v>
      </c>
      <c r="G199" s="10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</row>
    <row r="200" spans="1:75" s="58" customFormat="1" ht="12.75" x14ac:dyDescent="0.2">
      <c r="A200" s="53" t="s">
        <v>92</v>
      </c>
      <c r="B200" s="55">
        <v>1858.15</v>
      </c>
      <c r="C200" s="53"/>
      <c r="D200" s="53"/>
      <c r="E200" s="55">
        <v>1858.15</v>
      </c>
      <c r="F200" s="56">
        <v>100</v>
      </c>
      <c r="G200" s="54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  <c r="BJ200" s="76"/>
      <c r="BK200" s="76"/>
      <c r="BL200" s="76"/>
      <c r="BM200" s="76"/>
      <c r="BN200" s="76"/>
      <c r="BO200" s="76"/>
      <c r="BP200" s="76"/>
      <c r="BQ200" s="76"/>
      <c r="BR200" s="76"/>
      <c r="BS200" s="76"/>
      <c r="BT200" s="76"/>
      <c r="BU200" s="76"/>
      <c r="BV200" s="76"/>
      <c r="BW200" s="76"/>
    </row>
    <row r="201" spans="1:75" s="92" customFormat="1" ht="12.75" x14ac:dyDescent="0.2">
      <c r="A201" s="103" t="s">
        <v>94</v>
      </c>
      <c r="B201" s="103"/>
      <c r="C201" s="103"/>
      <c r="D201" s="103"/>
      <c r="E201" s="105">
        <v>63.48</v>
      </c>
      <c r="F201" s="103"/>
      <c r="G201" s="10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  <c r="BJ201" s="76"/>
      <c r="BK201" s="76"/>
      <c r="BL201" s="76"/>
      <c r="BM201" s="76"/>
      <c r="BN201" s="76"/>
      <c r="BO201" s="76"/>
      <c r="BP201" s="76"/>
      <c r="BQ201" s="76"/>
      <c r="BR201" s="76"/>
      <c r="BS201" s="76"/>
      <c r="BT201" s="76"/>
      <c r="BU201" s="76"/>
      <c r="BV201" s="76"/>
      <c r="BW201" s="76"/>
    </row>
    <row r="202" spans="1:75" s="58" customFormat="1" ht="12.75" x14ac:dyDescent="0.2">
      <c r="A202" s="53" t="s">
        <v>95</v>
      </c>
      <c r="B202" s="53"/>
      <c r="C202" s="53"/>
      <c r="D202" s="53"/>
      <c r="E202" s="56">
        <v>63.48</v>
      </c>
      <c r="F202" s="53"/>
      <c r="G202" s="54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</row>
    <row r="203" spans="1:75" s="92" customFormat="1" ht="12.75" x14ac:dyDescent="0.2">
      <c r="A203" s="103" t="s">
        <v>101</v>
      </c>
      <c r="B203" s="103"/>
      <c r="C203" s="103"/>
      <c r="D203" s="103"/>
      <c r="E203" s="104">
        <v>2054.9699999999998</v>
      </c>
      <c r="F203" s="103"/>
      <c r="G203" s="10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6"/>
      <c r="BR203" s="76"/>
      <c r="BS203" s="76"/>
      <c r="BT203" s="76"/>
      <c r="BU203" s="76"/>
      <c r="BV203" s="76"/>
      <c r="BW203" s="76"/>
    </row>
    <row r="204" spans="1:75" s="58" customFormat="1" ht="12.75" x14ac:dyDescent="0.2">
      <c r="A204" s="53" t="s">
        <v>108</v>
      </c>
      <c r="B204" s="53"/>
      <c r="C204" s="53"/>
      <c r="D204" s="53"/>
      <c r="E204" s="55">
        <v>2054.9699999999998</v>
      </c>
      <c r="F204" s="53"/>
      <c r="G204" s="54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</row>
    <row r="205" spans="1:75" s="102" customFormat="1" ht="25.5" x14ac:dyDescent="0.2">
      <c r="A205" s="98" t="s">
        <v>126</v>
      </c>
      <c r="B205" s="99">
        <v>18581.22</v>
      </c>
      <c r="C205" s="99">
        <v>50000</v>
      </c>
      <c r="D205" s="99">
        <v>50000</v>
      </c>
      <c r="E205" s="99">
        <v>15926.76</v>
      </c>
      <c r="F205" s="100">
        <v>85.71</v>
      </c>
      <c r="G205" s="101">
        <v>31.85</v>
      </c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  <c r="BJ205" s="76"/>
      <c r="BK205" s="76"/>
      <c r="BL205" s="76"/>
      <c r="BM205" s="76"/>
      <c r="BN205" s="76"/>
      <c r="BO205" s="76"/>
      <c r="BP205" s="76"/>
      <c r="BQ205" s="76"/>
      <c r="BR205" s="76"/>
      <c r="BS205" s="76"/>
      <c r="BT205" s="76"/>
      <c r="BU205" s="76"/>
      <c r="BV205" s="76"/>
      <c r="BW205" s="76"/>
    </row>
    <row r="206" spans="1:75" s="92" customFormat="1" ht="25.5" x14ac:dyDescent="0.2">
      <c r="A206" s="103" t="s">
        <v>127</v>
      </c>
      <c r="B206" s="104">
        <v>18581.22</v>
      </c>
      <c r="C206" s="103"/>
      <c r="D206" s="103"/>
      <c r="E206" s="104">
        <v>15926.76</v>
      </c>
      <c r="F206" s="105">
        <v>85.71</v>
      </c>
      <c r="G206" s="10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</row>
    <row r="207" spans="1:75" s="58" customFormat="1" ht="12.75" x14ac:dyDescent="0.2">
      <c r="A207" s="53" t="s">
        <v>128</v>
      </c>
      <c r="B207" s="55">
        <v>18581.22</v>
      </c>
      <c r="C207" s="53"/>
      <c r="D207" s="53"/>
      <c r="E207" s="55">
        <v>15926.76</v>
      </c>
      <c r="F207" s="56">
        <v>85.71</v>
      </c>
      <c r="G207" s="54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  <c r="BO207" s="76"/>
      <c r="BP207" s="76"/>
      <c r="BQ207" s="76"/>
      <c r="BR207" s="76"/>
      <c r="BS207" s="76"/>
      <c r="BT207" s="76"/>
      <c r="BU207" s="76"/>
      <c r="BV207" s="76"/>
      <c r="BW207" s="76"/>
    </row>
    <row r="208" spans="1:75" s="87" customFormat="1" ht="12.75" x14ac:dyDescent="0.2">
      <c r="A208" s="83" t="s">
        <v>189</v>
      </c>
      <c r="B208" s="83"/>
      <c r="C208" s="84">
        <v>7707</v>
      </c>
      <c r="D208" s="84">
        <v>13427.52</v>
      </c>
      <c r="E208" s="83"/>
      <c r="F208" s="83"/>
      <c r="G208" s="109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  <c r="BJ208" s="76"/>
      <c r="BK208" s="76"/>
      <c r="BL208" s="76"/>
      <c r="BM208" s="76"/>
      <c r="BN208" s="76"/>
      <c r="BO208" s="76"/>
      <c r="BP208" s="76"/>
      <c r="BQ208" s="76"/>
      <c r="BR208" s="76"/>
      <c r="BS208" s="76"/>
      <c r="BT208" s="76"/>
      <c r="BU208" s="76"/>
      <c r="BV208" s="76"/>
      <c r="BW208" s="76"/>
    </row>
    <row r="209" spans="1:75" s="92" customFormat="1" ht="12.75" x14ac:dyDescent="0.2">
      <c r="A209" s="88" t="s">
        <v>190</v>
      </c>
      <c r="B209" s="88"/>
      <c r="C209" s="89">
        <v>7707</v>
      </c>
      <c r="D209" s="89">
        <v>13427.52</v>
      </c>
      <c r="E209" s="88"/>
      <c r="F209" s="88"/>
      <c r="G209" s="10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  <c r="BJ209" s="76"/>
      <c r="BK209" s="76"/>
      <c r="BL209" s="76"/>
      <c r="BM209" s="76"/>
      <c r="BN209" s="76"/>
      <c r="BO209" s="76"/>
      <c r="BP209" s="76"/>
      <c r="BQ209" s="76"/>
      <c r="BR209" s="76"/>
      <c r="BS209" s="76"/>
      <c r="BT209" s="76"/>
      <c r="BU209" s="76"/>
      <c r="BV209" s="76"/>
      <c r="BW209" s="76"/>
    </row>
    <row r="210" spans="1:75" s="58" customFormat="1" ht="12.75" x14ac:dyDescent="0.2">
      <c r="A210" s="53" t="s">
        <v>175</v>
      </c>
      <c r="B210" s="53"/>
      <c r="C210" s="55">
        <v>7707</v>
      </c>
      <c r="D210" s="55">
        <v>13427.52</v>
      </c>
      <c r="E210" s="53"/>
      <c r="F210" s="53"/>
      <c r="G210" s="54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</row>
    <row r="211" spans="1:75" s="82" customFormat="1" ht="12.75" x14ac:dyDescent="0.2">
      <c r="A211" s="78" t="s">
        <v>159</v>
      </c>
      <c r="B211" s="79">
        <v>0</v>
      </c>
      <c r="C211" s="80">
        <v>7707</v>
      </c>
      <c r="D211" s="80">
        <v>13427.52</v>
      </c>
      <c r="E211" s="79">
        <v>0</v>
      </c>
      <c r="F211" s="79">
        <v>0</v>
      </c>
      <c r="G211" s="81">
        <v>0</v>
      </c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  <c r="BM211" s="76"/>
      <c r="BN211" s="76"/>
      <c r="BO211" s="76"/>
      <c r="BP211" s="76"/>
      <c r="BQ211" s="76"/>
      <c r="BR211" s="76"/>
      <c r="BS211" s="76"/>
      <c r="BT211" s="76"/>
      <c r="BU211" s="76"/>
      <c r="BV211" s="76"/>
      <c r="BW211" s="76"/>
    </row>
    <row r="212" spans="1:75" s="97" customFormat="1" ht="12.75" x14ac:dyDescent="0.2">
      <c r="A212" s="93" t="s">
        <v>77</v>
      </c>
      <c r="B212" s="93"/>
      <c r="C212" s="94">
        <v>7707</v>
      </c>
      <c r="D212" s="94">
        <v>7707</v>
      </c>
      <c r="E212" s="93"/>
      <c r="F212" s="93"/>
      <c r="G212" s="108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6"/>
      <c r="BE212" s="76"/>
      <c r="BF212" s="76"/>
      <c r="BG212" s="76"/>
      <c r="BH212" s="76"/>
      <c r="BI212" s="76"/>
      <c r="BJ212" s="76"/>
      <c r="BK212" s="76"/>
      <c r="BL212" s="76"/>
      <c r="BM212" s="76"/>
      <c r="BN212" s="76"/>
      <c r="BO212" s="76"/>
      <c r="BP212" s="76"/>
      <c r="BQ212" s="76"/>
      <c r="BR212" s="76"/>
      <c r="BS212" s="76"/>
      <c r="BT212" s="76"/>
      <c r="BU212" s="76"/>
      <c r="BV212" s="76"/>
      <c r="BW212" s="76"/>
    </row>
    <row r="213" spans="1:75" s="102" customFormat="1" ht="12.75" x14ac:dyDescent="0.2">
      <c r="A213" s="98" t="s">
        <v>88</v>
      </c>
      <c r="B213" s="98"/>
      <c r="C213" s="99">
        <v>7707</v>
      </c>
      <c r="D213" s="99">
        <v>7707</v>
      </c>
      <c r="E213" s="98"/>
      <c r="F213" s="98"/>
      <c r="G213" s="107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  <c r="BJ213" s="76"/>
      <c r="BK213" s="76"/>
      <c r="BL213" s="76"/>
      <c r="BM213" s="76"/>
      <c r="BN213" s="76"/>
      <c r="BO213" s="76"/>
      <c r="BP213" s="76"/>
      <c r="BQ213" s="76"/>
      <c r="BR213" s="76"/>
      <c r="BS213" s="76"/>
      <c r="BT213" s="76"/>
      <c r="BU213" s="76"/>
      <c r="BV213" s="76"/>
      <c r="BW213" s="76"/>
    </row>
    <row r="214" spans="1:75" s="97" customFormat="1" ht="12.75" x14ac:dyDescent="0.2">
      <c r="A214" s="93" t="s">
        <v>130</v>
      </c>
      <c r="B214" s="93"/>
      <c r="C214" s="93"/>
      <c r="D214" s="94">
        <v>5720.52</v>
      </c>
      <c r="E214" s="93"/>
      <c r="F214" s="93"/>
      <c r="G214" s="108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6"/>
      <c r="BO214" s="76"/>
      <c r="BP214" s="76"/>
      <c r="BQ214" s="76"/>
      <c r="BR214" s="76"/>
      <c r="BS214" s="76"/>
      <c r="BT214" s="76"/>
      <c r="BU214" s="76"/>
      <c r="BV214" s="76"/>
      <c r="BW214" s="76"/>
    </row>
    <row r="215" spans="1:75" s="102" customFormat="1" ht="25.5" x14ac:dyDescent="0.2">
      <c r="A215" s="98" t="s">
        <v>139</v>
      </c>
      <c r="B215" s="98"/>
      <c r="C215" s="98"/>
      <c r="D215" s="99">
        <v>5720.52</v>
      </c>
      <c r="E215" s="98"/>
      <c r="F215" s="98"/>
      <c r="G215" s="107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  <c r="BM215" s="76"/>
      <c r="BN215" s="76"/>
      <c r="BO215" s="76"/>
      <c r="BP215" s="76"/>
      <c r="BQ215" s="76"/>
      <c r="BR215" s="76"/>
      <c r="BS215" s="76"/>
      <c r="BT215" s="76"/>
      <c r="BU215" s="76"/>
      <c r="BV215" s="76"/>
      <c r="BW215" s="76"/>
    </row>
    <row r="216" spans="1:75" s="87" customFormat="1" ht="12.75" x14ac:dyDescent="0.2">
      <c r="A216" s="83" t="s">
        <v>191</v>
      </c>
      <c r="B216" s="84">
        <v>36595.800000000003</v>
      </c>
      <c r="C216" s="84">
        <v>93300</v>
      </c>
      <c r="D216" s="84">
        <v>93300</v>
      </c>
      <c r="E216" s="83"/>
      <c r="F216" s="83"/>
      <c r="G216" s="109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76"/>
      <c r="BS216" s="76"/>
      <c r="BT216" s="76"/>
      <c r="BU216" s="76"/>
      <c r="BV216" s="76"/>
      <c r="BW216" s="76"/>
    </row>
    <row r="217" spans="1:75" s="92" customFormat="1" ht="12.75" x14ac:dyDescent="0.2">
      <c r="A217" s="88" t="s">
        <v>192</v>
      </c>
      <c r="B217" s="89">
        <v>36595.800000000003</v>
      </c>
      <c r="C217" s="89">
        <v>93300</v>
      </c>
      <c r="D217" s="89">
        <v>93300</v>
      </c>
      <c r="E217" s="88"/>
      <c r="F217" s="88"/>
      <c r="G217" s="10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76"/>
      <c r="BR217" s="76"/>
      <c r="BS217" s="76"/>
      <c r="BT217" s="76"/>
      <c r="BU217" s="76"/>
      <c r="BV217" s="76"/>
      <c r="BW217" s="76"/>
    </row>
    <row r="218" spans="1:75" s="58" customFormat="1" ht="12.75" x14ac:dyDescent="0.2">
      <c r="A218" s="53" t="s">
        <v>175</v>
      </c>
      <c r="B218" s="55">
        <v>36595.800000000003</v>
      </c>
      <c r="C218" s="55">
        <v>93300</v>
      </c>
      <c r="D218" s="55">
        <v>93300</v>
      </c>
      <c r="E218" s="53"/>
      <c r="F218" s="53"/>
      <c r="G218" s="54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  <c r="BJ218" s="76"/>
      <c r="BK218" s="7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</row>
    <row r="219" spans="1:75" s="82" customFormat="1" ht="25.5" x14ac:dyDescent="0.2">
      <c r="A219" s="78" t="s">
        <v>156</v>
      </c>
      <c r="B219" s="80">
        <v>36595.800000000003</v>
      </c>
      <c r="C219" s="80">
        <v>93300</v>
      </c>
      <c r="D219" s="80">
        <v>93300</v>
      </c>
      <c r="E219" s="79">
        <v>0</v>
      </c>
      <c r="F219" s="79">
        <v>0</v>
      </c>
      <c r="G219" s="81">
        <v>0</v>
      </c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6"/>
      <c r="BR219" s="76"/>
      <c r="BS219" s="76"/>
      <c r="BT219" s="76"/>
      <c r="BU219" s="76"/>
      <c r="BV219" s="76"/>
      <c r="BW219" s="76"/>
    </row>
    <row r="220" spans="1:75" s="97" customFormat="1" ht="12.75" x14ac:dyDescent="0.2">
      <c r="A220" s="93" t="s">
        <v>77</v>
      </c>
      <c r="B220" s="94">
        <v>36595.800000000003</v>
      </c>
      <c r="C220" s="94">
        <v>93300</v>
      </c>
      <c r="D220" s="94">
        <v>93300</v>
      </c>
      <c r="E220" s="93"/>
      <c r="F220" s="93"/>
      <c r="G220" s="108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76"/>
      <c r="BR220" s="76"/>
      <c r="BS220" s="76"/>
      <c r="BT220" s="76"/>
      <c r="BU220" s="76"/>
      <c r="BV220" s="76"/>
      <c r="BW220" s="76"/>
    </row>
    <row r="221" spans="1:75" s="102" customFormat="1" ht="12.75" x14ac:dyDescent="0.2">
      <c r="A221" s="98" t="s">
        <v>78</v>
      </c>
      <c r="B221" s="98"/>
      <c r="C221" s="99">
        <v>23300</v>
      </c>
      <c r="D221" s="99">
        <v>23300</v>
      </c>
      <c r="E221" s="98"/>
      <c r="F221" s="98"/>
      <c r="G221" s="107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76"/>
      <c r="BR221" s="76"/>
      <c r="BS221" s="76"/>
      <c r="BT221" s="76"/>
      <c r="BU221" s="76"/>
      <c r="BV221" s="76"/>
      <c r="BW221" s="76"/>
    </row>
    <row r="222" spans="1:75" s="102" customFormat="1" ht="12.75" x14ac:dyDescent="0.2">
      <c r="A222" s="98" t="s">
        <v>88</v>
      </c>
      <c r="B222" s="99">
        <v>36595.800000000003</v>
      </c>
      <c r="C222" s="99">
        <v>60000</v>
      </c>
      <c r="D222" s="99">
        <v>60000</v>
      </c>
      <c r="E222" s="98"/>
      <c r="F222" s="98"/>
      <c r="G222" s="107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76"/>
      <c r="BR222" s="76"/>
      <c r="BS222" s="76"/>
      <c r="BT222" s="76"/>
      <c r="BU222" s="76"/>
      <c r="BV222" s="76"/>
      <c r="BW222" s="76"/>
    </row>
    <row r="223" spans="1:75" s="92" customFormat="1" ht="12.75" x14ac:dyDescent="0.2">
      <c r="A223" s="103" t="s">
        <v>94</v>
      </c>
      <c r="B223" s="104">
        <v>36595.800000000003</v>
      </c>
      <c r="C223" s="103"/>
      <c r="D223" s="103"/>
      <c r="E223" s="103"/>
      <c r="F223" s="103"/>
      <c r="G223" s="10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76"/>
      <c r="BR223" s="76"/>
      <c r="BS223" s="76"/>
      <c r="BT223" s="76"/>
      <c r="BU223" s="76"/>
      <c r="BV223" s="76"/>
      <c r="BW223" s="76"/>
    </row>
    <row r="224" spans="1:75" s="58" customFormat="1" ht="12.75" x14ac:dyDescent="0.2">
      <c r="A224" s="53" t="s">
        <v>96</v>
      </c>
      <c r="B224" s="55">
        <v>8251.2099999999991</v>
      </c>
      <c r="C224" s="53"/>
      <c r="D224" s="53"/>
      <c r="E224" s="53"/>
      <c r="F224" s="53"/>
      <c r="G224" s="54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76"/>
      <c r="BR224" s="76"/>
      <c r="BS224" s="76"/>
      <c r="BT224" s="76"/>
      <c r="BU224" s="76"/>
      <c r="BV224" s="76"/>
      <c r="BW224" s="76"/>
    </row>
    <row r="225" spans="1:75" s="58" customFormat="1" ht="12.75" x14ac:dyDescent="0.2">
      <c r="A225" s="53" t="s">
        <v>97</v>
      </c>
      <c r="B225" s="55">
        <v>28128.91</v>
      </c>
      <c r="C225" s="53"/>
      <c r="D225" s="53"/>
      <c r="E225" s="53"/>
      <c r="F225" s="53"/>
      <c r="G225" s="54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  <c r="AV225" s="76"/>
      <c r="AW225" s="76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76"/>
      <c r="BI225" s="76"/>
      <c r="BJ225" s="76"/>
      <c r="BK225" s="76"/>
      <c r="BL225" s="76"/>
      <c r="BM225" s="76"/>
      <c r="BN225" s="76"/>
      <c r="BO225" s="76"/>
      <c r="BP225" s="76"/>
      <c r="BQ225" s="76"/>
      <c r="BR225" s="76"/>
      <c r="BS225" s="76"/>
      <c r="BT225" s="76"/>
      <c r="BU225" s="76"/>
      <c r="BV225" s="76"/>
      <c r="BW225" s="76"/>
    </row>
    <row r="226" spans="1:75" s="58" customFormat="1" ht="12.75" x14ac:dyDescent="0.2">
      <c r="A226" s="53" t="s">
        <v>99</v>
      </c>
      <c r="B226" s="56">
        <v>215.68</v>
      </c>
      <c r="C226" s="53"/>
      <c r="D226" s="53"/>
      <c r="E226" s="53"/>
      <c r="F226" s="53"/>
      <c r="G226" s="54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  <c r="AV226" s="76"/>
      <c r="AW226" s="76"/>
      <c r="AX226" s="76"/>
      <c r="AY226" s="76"/>
      <c r="AZ226" s="76"/>
      <c r="BA226" s="76"/>
      <c r="BB226" s="76"/>
      <c r="BC226" s="76"/>
      <c r="BD226" s="76"/>
      <c r="BE226" s="76"/>
      <c r="BF226" s="76"/>
      <c r="BG226" s="76"/>
      <c r="BH226" s="76"/>
      <c r="BI226" s="76"/>
      <c r="BJ226" s="76"/>
      <c r="BK226" s="76"/>
      <c r="BL226" s="76"/>
      <c r="BM226" s="76"/>
      <c r="BN226" s="76"/>
      <c r="BO226" s="76"/>
      <c r="BP226" s="76"/>
      <c r="BQ226" s="76"/>
      <c r="BR226" s="76"/>
      <c r="BS226" s="76"/>
      <c r="BT226" s="76"/>
      <c r="BU226" s="76"/>
      <c r="BV226" s="76"/>
      <c r="BW226" s="76"/>
    </row>
    <row r="227" spans="1:75" s="102" customFormat="1" ht="12.75" x14ac:dyDescent="0.2">
      <c r="A227" s="98" t="s">
        <v>121</v>
      </c>
      <c r="B227" s="98"/>
      <c r="C227" s="99">
        <v>10000</v>
      </c>
      <c r="D227" s="99">
        <v>10000</v>
      </c>
      <c r="E227" s="98"/>
      <c r="F227" s="98"/>
      <c r="G227" s="107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6"/>
      <c r="BE227" s="76"/>
      <c r="BF227" s="76"/>
      <c r="BG227" s="76"/>
      <c r="BH227" s="76"/>
      <c r="BI227" s="76"/>
      <c r="BJ227" s="76"/>
      <c r="BK227" s="76"/>
      <c r="BL227" s="76"/>
      <c r="BM227" s="76"/>
      <c r="BN227" s="76"/>
      <c r="BO227" s="76"/>
      <c r="BP227" s="76"/>
      <c r="BQ227" s="76"/>
      <c r="BR227" s="76"/>
      <c r="BS227" s="76"/>
      <c r="BT227" s="76"/>
      <c r="BU227" s="76"/>
      <c r="BV227" s="76"/>
      <c r="BW227" s="76"/>
    </row>
  </sheetData>
  <mergeCells count="2">
    <mergeCell ref="A2:G2"/>
    <mergeCell ref="A4:G4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6C9E-2EA5-4A02-BA19-1F6F8BF5369D}">
  <dimension ref="A2:L77"/>
  <sheetViews>
    <sheetView workbookViewId="0">
      <selection activeCell="H65" sqref="H65"/>
    </sheetView>
  </sheetViews>
  <sheetFormatPr defaultRowHeight="15" x14ac:dyDescent="0.25"/>
  <cols>
    <col min="1" max="1" width="37.85546875" customWidth="1"/>
    <col min="2" max="2" width="11.140625" customWidth="1"/>
    <col min="3" max="3" width="17.42578125" customWidth="1"/>
    <col min="4" max="4" width="12.85546875" customWidth="1"/>
    <col min="7" max="7" width="17.85546875" customWidth="1"/>
  </cols>
  <sheetData>
    <row r="2" spans="2:8" ht="16.5" thickBot="1" x14ac:dyDescent="0.3">
      <c r="B2" s="197" t="s">
        <v>194</v>
      </c>
      <c r="C2" s="197"/>
      <c r="D2" s="197"/>
      <c r="E2" s="197"/>
      <c r="F2" s="197"/>
      <c r="G2" s="197"/>
      <c r="H2" s="197"/>
    </row>
    <row r="3" spans="2:8" ht="32.25" thickBot="1" x14ac:dyDescent="0.3">
      <c r="B3" s="113" t="s">
        <v>195</v>
      </c>
      <c r="C3" s="114" t="s">
        <v>196</v>
      </c>
      <c r="D3" s="114" t="s">
        <v>197</v>
      </c>
      <c r="E3" s="114" t="s">
        <v>198</v>
      </c>
      <c r="F3" s="114" t="s">
        <v>199</v>
      </c>
      <c r="G3" s="114" t="s">
        <v>200</v>
      </c>
      <c r="H3" s="114" t="s">
        <v>201</v>
      </c>
    </row>
    <row r="4" spans="2:8" ht="30" customHeight="1" thickBot="1" x14ac:dyDescent="0.3">
      <c r="B4" s="115" t="s">
        <v>202</v>
      </c>
      <c r="C4" s="116" t="s">
        <v>203</v>
      </c>
      <c r="D4" s="116" t="s">
        <v>204</v>
      </c>
      <c r="E4" s="116" t="s">
        <v>205</v>
      </c>
      <c r="F4" s="116">
        <v>1</v>
      </c>
      <c r="G4" s="117">
        <v>13272.28</v>
      </c>
      <c r="H4" s="118"/>
    </row>
    <row r="5" spans="2:8" ht="33" customHeight="1" thickBot="1" x14ac:dyDescent="0.3">
      <c r="B5" s="115" t="s">
        <v>206</v>
      </c>
      <c r="C5" s="116" t="s">
        <v>207</v>
      </c>
      <c r="D5" s="116" t="s">
        <v>208</v>
      </c>
      <c r="E5" s="116" t="s">
        <v>205</v>
      </c>
      <c r="F5" s="116">
        <v>1</v>
      </c>
      <c r="G5" s="117">
        <v>17253.97</v>
      </c>
      <c r="H5" s="118"/>
    </row>
    <row r="6" spans="2:8" ht="16.5" thickBot="1" x14ac:dyDescent="0.3">
      <c r="B6" s="115"/>
      <c r="C6" s="116" t="s">
        <v>209</v>
      </c>
      <c r="D6" s="116"/>
      <c r="E6" s="116"/>
      <c r="F6" s="116"/>
      <c r="G6" s="117">
        <v>30526.25</v>
      </c>
      <c r="H6" s="118"/>
    </row>
    <row r="7" spans="2:8" ht="16.5" thickBot="1" x14ac:dyDescent="0.3">
      <c r="B7" s="119"/>
      <c r="C7" s="120"/>
      <c r="D7" s="120"/>
      <c r="E7" s="120"/>
      <c r="F7" s="120"/>
      <c r="G7" s="121"/>
      <c r="H7" s="122"/>
    </row>
    <row r="8" spans="2:8" ht="16.5" thickBot="1" x14ac:dyDescent="0.3">
      <c r="B8" s="198" t="s">
        <v>210</v>
      </c>
      <c r="C8" s="198"/>
      <c r="D8" s="198"/>
      <c r="E8" s="198"/>
      <c r="F8" s="198"/>
      <c r="G8" s="198"/>
      <c r="H8" s="198"/>
    </row>
    <row r="9" spans="2:8" ht="32.25" thickBot="1" x14ac:dyDescent="0.3">
      <c r="B9" s="113" t="s">
        <v>195</v>
      </c>
      <c r="C9" s="114" t="s">
        <v>211</v>
      </c>
      <c r="D9" s="114" t="s">
        <v>197</v>
      </c>
      <c r="E9" s="114" t="s">
        <v>198</v>
      </c>
      <c r="F9" s="114" t="s">
        <v>199</v>
      </c>
      <c r="G9" s="114" t="s">
        <v>200</v>
      </c>
      <c r="H9" s="114" t="s">
        <v>201</v>
      </c>
    </row>
    <row r="10" spans="2:8" ht="45.75" customHeight="1" thickBot="1" x14ac:dyDescent="0.3">
      <c r="B10" s="115" t="s">
        <v>202</v>
      </c>
      <c r="C10" s="116" t="s">
        <v>212</v>
      </c>
      <c r="D10" s="116" t="s">
        <v>213</v>
      </c>
      <c r="E10" s="116" t="s">
        <v>205</v>
      </c>
      <c r="F10" s="116">
        <v>1</v>
      </c>
      <c r="G10" s="117">
        <v>19610</v>
      </c>
      <c r="H10" s="118"/>
    </row>
    <row r="11" spans="2:8" ht="60" customHeight="1" thickBot="1" x14ac:dyDescent="0.3">
      <c r="B11" s="115" t="s">
        <v>206</v>
      </c>
      <c r="C11" s="116" t="s">
        <v>214</v>
      </c>
      <c r="D11" s="116" t="s">
        <v>215</v>
      </c>
      <c r="E11" s="116" t="s">
        <v>205</v>
      </c>
      <c r="F11" s="116">
        <v>1</v>
      </c>
      <c r="G11" s="117">
        <v>2075.13</v>
      </c>
      <c r="H11" s="118"/>
    </row>
    <row r="12" spans="2:8" ht="69.75" customHeight="1" thickBot="1" x14ac:dyDescent="0.3">
      <c r="B12" s="115" t="s">
        <v>216</v>
      </c>
      <c r="C12" s="116" t="s">
        <v>214</v>
      </c>
      <c r="D12" s="116" t="s">
        <v>215</v>
      </c>
      <c r="E12" s="116" t="s">
        <v>205</v>
      </c>
      <c r="F12" s="116">
        <v>1</v>
      </c>
      <c r="G12" s="117">
        <v>12676.4</v>
      </c>
      <c r="H12" s="118"/>
    </row>
    <row r="13" spans="2:8" ht="47.25" customHeight="1" thickBot="1" x14ac:dyDescent="0.3">
      <c r="B13" s="115" t="s">
        <v>217</v>
      </c>
      <c r="C13" s="116" t="s">
        <v>218</v>
      </c>
      <c r="D13" s="116" t="s">
        <v>219</v>
      </c>
      <c r="E13" s="116" t="s">
        <v>205</v>
      </c>
      <c r="F13" s="116">
        <v>1</v>
      </c>
      <c r="G13" s="117">
        <v>12398.43</v>
      </c>
      <c r="H13" s="118"/>
    </row>
    <row r="14" spans="2:8" ht="33.75" customHeight="1" thickBot="1" x14ac:dyDescent="0.3">
      <c r="B14" s="115" t="s">
        <v>220</v>
      </c>
      <c r="C14" s="116" t="s">
        <v>221</v>
      </c>
      <c r="D14" s="116" t="s">
        <v>222</v>
      </c>
      <c r="E14" s="116" t="s">
        <v>205</v>
      </c>
      <c r="F14" s="116">
        <v>1</v>
      </c>
      <c r="G14" s="117">
        <v>31966.400000000001</v>
      </c>
      <c r="H14" s="118" t="s">
        <v>223</v>
      </c>
    </row>
    <row r="15" spans="2:8" ht="40.5" customHeight="1" thickBot="1" x14ac:dyDescent="0.3">
      <c r="B15" s="115" t="s">
        <v>224</v>
      </c>
      <c r="C15" s="116" t="s">
        <v>225</v>
      </c>
      <c r="D15" s="116" t="s">
        <v>226</v>
      </c>
      <c r="E15" s="116" t="s">
        <v>205</v>
      </c>
      <c r="F15" s="116">
        <v>1</v>
      </c>
      <c r="G15" s="117">
        <v>55199.53</v>
      </c>
      <c r="H15" s="118" t="s">
        <v>227</v>
      </c>
    </row>
    <row r="16" spans="2:8" ht="32.25" customHeight="1" thickBot="1" x14ac:dyDescent="0.3">
      <c r="B16" s="115" t="s">
        <v>228</v>
      </c>
      <c r="C16" s="116" t="s">
        <v>229</v>
      </c>
      <c r="D16" s="116" t="s">
        <v>230</v>
      </c>
      <c r="E16" s="116" t="s">
        <v>205</v>
      </c>
      <c r="F16" s="116">
        <v>1</v>
      </c>
      <c r="G16" s="117">
        <v>12365.57</v>
      </c>
      <c r="H16" s="118" t="s">
        <v>231</v>
      </c>
    </row>
    <row r="17" spans="1:12" ht="16.5" thickBot="1" x14ac:dyDescent="0.3">
      <c r="B17" s="115"/>
      <c r="C17" s="116" t="s">
        <v>209</v>
      </c>
      <c r="D17" s="116"/>
      <c r="E17" s="116"/>
      <c r="F17" s="116"/>
      <c r="G17" s="117">
        <v>146291.46</v>
      </c>
      <c r="H17" s="118"/>
    </row>
    <row r="21" spans="1:12" ht="15.75" thickBot="1" x14ac:dyDescent="0.3">
      <c r="B21" s="199" t="s">
        <v>240</v>
      </c>
      <c r="C21" s="199"/>
      <c r="D21" s="199"/>
      <c r="E21" s="199"/>
      <c r="F21" s="199"/>
      <c r="G21" s="199"/>
      <c r="H21" s="199"/>
    </row>
    <row r="22" spans="1:12" ht="47.25" customHeight="1" x14ac:dyDescent="0.25">
      <c r="B22" s="200" t="s">
        <v>195</v>
      </c>
      <c r="C22" s="200" t="s">
        <v>232</v>
      </c>
      <c r="D22" s="200" t="s">
        <v>233</v>
      </c>
      <c r="E22" s="200" t="s">
        <v>234</v>
      </c>
      <c r="F22" s="200" t="s">
        <v>235</v>
      </c>
      <c r="G22" s="200" t="s">
        <v>236</v>
      </c>
      <c r="H22" s="200" t="s">
        <v>237</v>
      </c>
    </row>
    <row r="23" spans="1:12" ht="15.75" thickBot="1" x14ac:dyDescent="0.3">
      <c r="B23" s="201"/>
      <c r="C23" s="201"/>
      <c r="D23" s="201"/>
      <c r="E23" s="201"/>
      <c r="F23" s="201"/>
      <c r="G23" s="201"/>
      <c r="H23" s="201"/>
    </row>
    <row r="24" spans="1:12" ht="48" thickBot="1" x14ac:dyDescent="0.3">
      <c r="B24" s="125" t="s">
        <v>241</v>
      </c>
      <c r="C24" s="116" t="s">
        <v>242</v>
      </c>
      <c r="D24" s="124" t="s">
        <v>243</v>
      </c>
      <c r="E24" s="116">
        <v>1</v>
      </c>
      <c r="F24" s="116" t="s">
        <v>238</v>
      </c>
      <c r="G24" s="124" t="s">
        <v>244</v>
      </c>
      <c r="H24" s="117">
        <v>4048.05</v>
      </c>
    </row>
    <row r="25" spans="1:12" ht="16.5" thickBot="1" x14ac:dyDescent="0.3">
      <c r="B25" s="123"/>
      <c r="C25" s="116" t="s">
        <v>239</v>
      </c>
      <c r="D25" s="124"/>
      <c r="E25" s="116">
        <v>1</v>
      </c>
      <c r="F25" s="116"/>
      <c r="G25" s="124"/>
      <c r="H25" s="117">
        <v>4048.05</v>
      </c>
    </row>
    <row r="28" spans="1:12" ht="15.75" x14ac:dyDescent="0.25">
      <c r="A28" s="202" t="s">
        <v>245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</row>
    <row r="30" spans="1:12" ht="96" x14ac:dyDescent="0.25">
      <c r="A30" s="126" t="s">
        <v>246</v>
      </c>
      <c r="B30" s="127" t="s">
        <v>247</v>
      </c>
      <c r="C30" s="126" t="s">
        <v>248</v>
      </c>
      <c r="D30" s="126" t="s">
        <v>249</v>
      </c>
      <c r="E30" s="126" t="s">
        <v>250</v>
      </c>
      <c r="F30" s="126" t="s">
        <v>251</v>
      </c>
      <c r="G30" s="126" t="s">
        <v>252</v>
      </c>
      <c r="H30" s="126" t="s">
        <v>253</v>
      </c>
      <c r="I30" s="126" t="s">
        <v>254</v>
      </c>
      <c r="J30" s="126" t="s">
        <v>255</v>
      </c>
      <c r="K30" s="126" t="s">
        <v>256</v>
      </c>
      <c r="L30" s="126" t="s">
        <v>257</v>
      </c>
    </row>
    <row r="31" spans="1:12" x14ac:dyDescent="0.25">
      <c r="A31" s="128">
        <v>0</v>
      </c>
      <c r="B31" s="128">
        <v>1</v>
      </c>
      <c r="C31" s="128">
        <v>2</v>
      </c>
      <c r="D31" s="128">
        <v>3</v>
      </c>
      <c r="E31" s="128">
        <v>4</v>
      </c>
      <c r="F31" s="128">
        <v>5</v>
      </c>
      <c r="G31" s="128">
        <v>6</v>
      </c>
      <c r="H31" s="128">
        <v>7</v>
      </c>
      <c r="I31" s="128">
        <v>8</v>
      </c>
      <c r="J31" s="128">
        <v>9</v>
      </c>
      <c r="K31" s="128">
        <v>10</v>
      </c>
      <c r="L31" s="128">
        <v>11</v>
      </c>
    </row>
    <row r="32" spans="1:12" ht="33" customHeight="1" x14ac:dyDescent="0.25">
      <c r="A32" s="129" t="s">
        <v>258</v>
      </c>
      <c r="B32" s="130">
        <v>938500.15</v>
      </c>
      <c r="C32" s="131">
        <f>SUM(D32:K32)</f>
        <v>43198.26</v>
      </c>
      <c r="D32" s="130">
        <v>40962.28</v>
      </c>
      <c r="E32" s="130">
        <v>7.3</v>
      </c>
      <c r="F32" s="130">
        <v>106.11</v>
      </c>
      <c r="G32" s="130">
        <v>65.13</v>
      </c>
      <c r="H32" s="130">
        <v>27.83</v>
      </c>
      <c r="I32" s="130">
        <v>1918.6</v>
      </c>
      <c r="J32" s="130">
        <v>111.01</v>
      </c>
      <c r="K32" s="130"/>
      <c r="L32" s="132">
        <v>468</v>
      </c>
    </row>
    <row r="33" spans="1:12" ht="30" customHeight="1" x14ac:dyDescent="0.25">
      <c r="A33" s="129" t="s">
        <v>259</v>
      </c>
      <c r="B33" s="130">
        <v>0</v>
      </c>
      <c r="C33" s="131">
        <f>SUM(D33:K33)</f>
        <v>0</v>
      </c>
      <c r="D33" s="130"/>
      <c r="E33" s="130"/>
      <c r="F33" s="130"/>
      <c r="G33" s="130"/>
      <c r="H33" s="130"/>
      <c r="I33" s="130"/>
      <c r="J33" s="130"/>
      <c r="K33" s="130"/>
      <c r="L33" s="132"/>
    </row>
    <row r="34" spans="1:12" ht="27.75" customHeight="1" x14ac:dyDescent="0.25">
      <c r="A34" s="129" t="s">
        <v>260</v>
      </c>
      <c r="B34" s="130">
        <v>0</v>
      </c>
      <c r="C34" s="131">
        <f>SUM(D34:K34)</f>
        <v>0</v>
      </c>
      <c r="D34" s="130"/>
      <c r="E34" s="130"/>
      <c r="F34" s="130"/>
      <c r="G34" s="130"/>
      <c r="H34" s="130"/>
      <c r="I34" s="130"/>
      <c r="J34" s="130"/>
      <c r="K34" s="130"/>
      <c r="L34" s="132"/>
    </row>
    <row r="35" spans="1:12" ht="18.75" customHeight="1" x14ac:dyDescent="0.25">
      <c r="A35" s="129" t="s">
        <v>261</v>
      </c>
      <c r="B35" s="130">
        <v>17837.97</v>
      </c>
      <c r="C35" s="131">
        <f>SUM(D35:K35)</f>
        <v>15677.97</v>
      </c>
      <c r="D35" s="130">
        <v>881.77</v>
      </c>
      <c r="E35" s="130">
        <v>387.9</v>
      </c>
      <c r="F35" s="130">
        <v>382.84</v>
      </c>
      <c r="G35" s="130">
        <v>235.72</v>
      </c>
      <c r="H35" s="130">
        <v>237.43</v>
      </c>
      <c r="I35" s="130"/>
      <c r="J35" s="130">
        <v>13552.31</v>
      </c>
      <c r="K35" s="130"/>
      <c r="L35" s="132">
        <v>374</v>
      </c>
    </row>
    <row r="36" spans="1:12" ht="19.5" customHeight="1" x14ac:dyDescent="0.25">
      <c r="A36" s="129" t="s">
        <v>262</v>
      </c>
      <c r="B36" s="130">
        <v>7234.39</v>
      </c>
      <c r="C36" s="131">
        <f>SUM(D36:K36)</f>
        <v>0</v>
      </c>
      <c r="D36" s="130"/>
      <c r="E36" s="130"/>
      <c r="F36" s="130"/>
      <c r="G36" s="130"/>
      <c r="H36" s="130"/>
      <c r="I36" s="130"/>
      <c r="J36" s="130"/>
      <c r="K36" s="130"/>
      <c r="L36" s="132"/>
    </row>
    <row r="37" spans="1:12" x14ac:dyDescent="0.25">
      <c r="A37" s="133" t="s">
        <v>263</v>
      </c>
      <c r="B37" s="134">
        <f>SUM(B32:B36)</f>
        <v>963572.51</v>
      </c>
      <c r="C37" s="134">
        <f t="shared" ref="C37:H37" si="0">SUM(C32:C36)</f>
        <v>58876.23</v>
      </c>
      <c r="D37" s="134">
        <f t="shared" si="0"/>
        <v>41844.049999999996</v>
      </c>
      <c r="E37" s="134">
        <f t="shared" si="0"/>
        <v>395.2</v>
      </c>
      <c r="F37" s="134">
        <f t="shared" si="0"/>
        <v>488.95</v>
      </c>
      <c r="G37" s="134">
        <f t="shared" si="0"/>
        <v>300.85000000000002</v>
      </c>
      <c r="H37" s="134">
        <f t="shared" si="0"/>
        <v>265.26</v>
      </c>
      <c r="I37" s="134">
        <f>SUM(I32:I36)</f>
        <v>1918.6</v>
      </c>
      <c r="J37" s="134">
        <f>SUM(J32:J36)</f>
        <v>13663.32</v>
      </c>
      <c r="K37" s="134">
        <f>SUM(K32:K36)</f>
        <v>0</v>
      </c>
      <c r="L37" s="135">
        <f>MAX(L32:L36)</f>
        <v>468</v>
      </c>
    </row>
    <row r="40" spans="1:12" ht="15.75" x14ac:dyDescent="0.25">
      <c r="A40" s="202" t="s">
        <v>286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</row>
    <row r="41" spans="1:12" ht="15.75" thickBot="1" x14ac:dyDescent="0.3"/>
    <row r="42" spans="1:12" ht="84.75" thickBot="1" x14ac:dyDescent="0.3">
      <c r="A42" s="136" t="s">
        <v>246</v>
      </c>
      <c r="B42" s="137" t="s">
        <v>264</v>
      </c>
      <c r="C42" s="138" t="s">
        <v>265</v>
      </c>
      <c r="D42" s="138" t="s">
        <v>266</v>
      </c>
      <c r="E42" s="138" t="s">
        <v>267</v>
      </c>
      <c r="F42" s="138" t="s">
        <v>268</v>
      </c>
      <c r="G42" s="138" t="s">
        <v>269</v>
      </c>
      <c r="H42" s="138" t="s">
        <v>270</v>
      </c>
      <c r="I42" s="138" t="s">
        <v>271</v>
      </c>
      <c r="J42" s="138" t="s">
        <v>272</v>
      </c>
      <c r="K42" s="139" t="s">
        <v>273</v>
      </c>
      <c r="L42" s="138" t="s">
        <v>274</v>
      </c>
    </row>
    <row r="43" spans="1:12" ht="15.75" thickBot="1" x14ac:dyDescent="0.3">
      <c r="A43" s="140">
        <v>0</v>
      </c>
      <c r="B43" s="141">
        <v>1</v>
      </c>
      <c r="C43" s="141">
        <v>2</v>
      </c>
      <c r="D43" s="141">
        <v>3</v>
      </c>
      <c r="E43" s="141">
        <v>4</v>
      </c>
      <c r="F43" s="141">
        <v>5</v>
      </c>
      <c r="G43" s="141">
        <v>6</v>
      </c>
      <c r="H43" s="141">
        <v>7</v>
      </c>
      <c r="I43" s="141">
        <v>8</v>
      </c>
      <c r="J43" s="142">
        <v>9</v>
      </c>
      <c r="K43" s="141">
        <v>9</v>
      </c>
      <c r="L43" s="141">
        <v>10</v>
      </c>
    </row>
    <row r="44" spans="1:12" x14ac:dyDescent="0.25">
      <c r="A44" s="143" t="s">
        <v>275</v>
      </c>
      <c r="B44" s="144">
        <v>3397.67</v>
      </c>
      <c r="C44" s="145">
        <f>SUM(D44:K44)</f>
        <v>0</v>
      </c>
      <c r="D44" s="144"/>
      <c r="E44" s="144"/>
      <c r="F44" s="144"/>
      <c r="G44" s="144"/>
      <c r="H44" s="144"/>
      <c r="I44" s="144"/>
      <c r="J44" s="144"/>
      <c r="K44" s="144"/>
      <c r="L44" s="146"/>
    </row>
    <row r="45" spans="1:12" x14ac:dyDescent="0.25">
      <c r="A45" s="147" t="s">
        <v>276</v>
      </c>
      <c r="B45" s="148">
        <v>7807.05</v>
      </c>
      <c r="C45" s="145">
        <f t="shared" ref="C45:C54" si="1">SUM(D45:K45)</f>
        <v>0</v>
      </c>
      <c r="D45" s="148"/>
      <c r="E45" s="148"/>
      <c r="F45" s="148"/>
      <c r="G45" s="148"/>
      <c r="H45" s="148"/>
      <c r="I45" s="148"/>
      <c r="J45" s="148"/>
      <c r="K45" s="148"/>
      <c r="L45" s="149"/>
    </row>
    <row r="46" spans="1:12" x14ac:dyDescent="0.25">
      <c r="A46" s="147" t="s">
        <v>277</v>
      </c>
      <c r="B46" s="148">
        <v>0</v>
      </c>
      <c r="C46" s="145">
        <f t="shared" si="1"/>
        <v>0</v>
      </c>
      <c r="D46" s="148"/>
      <c r="E46" s="148"/>
      <c r="F46" s="148"/>
      <c r="G46" s="148"/>
      <c r="H46" s="148"/>
      <c r="I46" s="148"/>
      <c r="J46" s="148"/>
      <c r="K46" s="148"/>
      <c r="L46" s="149"/>
    </row>
    <row r="47" spans="1:12" x14ac:dyDescent="0.25">
      <c r="A47" s="147" t="s">
        <v>278</v>
      </c>
      <c r="B47" s="148">
        <v>22103.07</v>
      </c>
      <c r="C47" s="145">
        <f t="shared" si="1"/>
        <v>0</v>
      </c>
      <c r="D47" s="148"/>
      <c r="E47" s="148"/>
      <c r="F47" s="148"/>
      <c r="G47" s="148"/>
      <c r="H47" s="148"/>
      <c r="I47" s="148"/>
      <c r="J47" s="148"/>
      <c r="K47" s="148"/>
      <c r="L47" s="149"/>
    </row>
    <row r="48" spans="1:12" x14ac:dyDescent="0.25">
      <c r="A48" s="147" t="s">
        <v>279</v>
      </c>
      <c r="B48" s="148">
        <v>2062.27</v>
      </c>
      <c r="C48" s="145">
        <f t="shared" si="1"/>
        <v>0</v>
      </c>
      <c r="D48" s="148"/>
      <c r="E48" s="148"/>
      <c r="F48" s="148"/>
      <c r="G48" s="148"/>
      <c r="H48" s="148"/>
      <c r="I48" s="148"/>
      <c r="J48" s="148"/>
      <c r="K48" s="148"/>
      <c r="L48" s="149"/>
    </row>
    <row r="49" spans="1:12" x14ac:dyDescent="0.25">
      <c r="A49" s="147" t="s">
        <v>280</v>
      </c>
      <c r="B49" s="148">
        <v>66487.960000000006</v>
      </c>
      <c r="C49" s="145">
        <f t="shared" si="1"/>
        <v>0</v>
      </c>
      <c r="D49" s="148"/>
      <c r="E49" s="148"/>
      <c r="F49" s="148"/>
      <c r="G49" s="148"/>
      <c r="H49" s="148"/>
      <c r="I49" s="148"/>
      <c r="J49" s="148"/>
      <c r="K49" s="148"/>
      <c r="L49" s="149"/>
    </row>
    <row r="50" spans="1:12" x14ac:dyDescent="0.25">
      <c r="A50" s="147" t="s">
        <v>281</v>
      </c>
      <c r="B50" s="148">
        <v>19665.47</v>
      </c>
      <c r="C50" s="145">
        <f t="shared" si="1"/>
        <v>0</v>
      </c>
      <c r="D50" s="148"/>
      <c r="E50" s="148"/>
      <c r="F50" s="148"/>
      <c r="G50" s="148"/>
      <c r="H50" s="148"/>
      <c r="I50" s="148"/>
      <c r="J50" s="148"/>
      <c r="K50" s="148"/>
      <c r="L50" s="149"/>
    </row>
    <row r="51" spans="1:12" x14ac:dyDescent="0.25">
      <c r="A51" s="147" t="s">
        <v>282</v>
      </c>
      <c r="B51" s="148">
        <v>762117.97</v>
      </c>
      <c r="C51" s="145">
        <f t="shared" si="1"/>
        <v>0</v>
      </c>
      <c r="D51" s="148"/>
      <c r="E51" s="148"/>
      <c r="F51" s="148"/>
      <c r="G51" s="148"/>
      <c r="H51" s="148"/>
      <c r="I51" s="148"/>
      <c r="J51" s="148"/>
      <c r="K51" s="148"/>
      <c r="L51" s="149"/>
    </row>
    <row r="52" spans="1:12" ht="24" x14ac:dyDescent="0.25">
      <c r="A52" s="147" t="s">
        <v>283</v>
      </c>
      <c r="B52" s="148">
        <v>1354.67</v>
      </c>
      <c r="C52" s="145">
        <f t="shared" si="1"/>
        <v>0</v>
      </c>
      <c r="D52" s="148"/>
      <c r="E52" s="148"/>
      <c r="F52" s="148"/>
      <c r="G52" s="148"/>
      <c r="H52" s="148"/>
      <c r="I52" s="148"/>
      <c r="J52" s="148"/>
      <c r="K52" s="148"/>
      <c r="L52" s="149"/>
    </row>
    <row r="53" spans="1:12" ht="24" x14ac:dyDescent="0.25">
      <c r="A53" s="147" t="s">
        <v>284</v>
      </c>
      <c r="B53" s="148">
        <v>0</v>
      </c>
      <c r="C53" s="145">
        <f t="shared" si="1"/>
        <v>0</v>
      </c>
      <c r="D53" s="148"/>
      <c r="E53" s="148"/>
      <c r="F53" s="148"/>
      <c r="G53" s="148"/>
      <c r="H53" s="148"/>
      <c r="I53" s="148"/>
      <c r="J53" s="148"/>
      <c r="K53" s="148"/>
      <c r="L53" s="149"/>
    </row>
    <row r="54" spans="1:12" ht="15.75" thickBot="1" x14ac:dyDescent="0.3">
      <c r="A54" s="147" t="s">
        <v>285</v>
      </c>
      <c r="B54" s="148">
        <v>824.11</v>
      </c>
      <c r="C54" s="145">
        <f t="shared" si="1"/>
        <v>0</v>
      </c>
      <c r="D54" s="148"/>
      <c r="E54" s="148"/>
      <c r="F54" s="148"/>
      <c r="G54" s="148"/>
      <c r="H54" s="148"/>
      <c r="I54" s="148"/>
      <c r="J54" s="148"/>
      <c r="K54" s="148"/>
      <c r="L54" s="149"/>
    </row>
    <row r="55" spans="1:12" ht="15.75" thickBot="1" x14ac:dyDescent="0.3">
      <c r="A55" s="150" t="s">
        <v>263</v>
      </c>
      <c r="B55" s="151">
        <f t="shared" ref="B55:K55" si="2">SUM(B44:B54)</f>
        <v>885820.24</v>
      </c>
      <c r="C55" s="151">
        <f t="shared" si="2"/>
        <v>0</v>
      </c>
      <c r="D55" s="151">
        <f t="shared" si="2"/>
        <v>0</v>
      </c>
      <c r="E55" s="151">
        <f t="shared" si="2"/>
        <v>0</v>
      </c>
      <c r="F55" s="151">
        <f t="shared" si="2"/>
        <v>0</v>
      </c>
      <c r="G55" s="151">
        <f t="shared" si="2"/>
        <v>0</v>
      </c>
      <c r="H55" s="151">
        <f t="shared" si="2"/>
        <v>0</v>
      </c>
      <c r="I55" s="151">
        <f t="shared" si="2"/>
        <v>0</v>
      </c>
      <c r="J55" s="151">
        <f t="shared" si="2"/>
        <v>0</v>
      </c>
      <c r="K55" s="151">
        <f t="shared" si="2"/>
        <v>0</v>
      </c>
      <c r="L55" s="152">
        <f>MAX(L44:L54)</f>
        <v>0</v>
      </c>
    </row>
    <row r="59" spans="1:12" x14ac:dyDescent="0.25">
      <c r="C59" s="153" t="s">
        <v>289</v>
      </c>
      <c r="D59" s="30"/>
      <c r="E59" s="30"/>
    </row>
    <row r="60" spans="1:12" x14ac:dyDescent="0.25">
      <c r="C60" s="153" t="s">
        <v>287</v>
      </c>
    </row>
    <row r="61" spans="1:12" x14ac:dyDescent="0.25">
      <c r="C61" s="59" t="s">
        <v>288</v>
      </c>
    </row>
    <row r="63" spans="1:12" ht="60" x14ac:dyDescent="0.25">
      <c r="A63" s="25" t="s">
        <v>290</v>
      </c>
      <c r="B63" s="154" t="s">
        <v>291</v>
      </c>
      <c r="C63" s="155" t="s">
        <v>292</v>
      </c>
      <c r="D63" s="155" t="s">
        <v>293</v>
      </c>
    </row>
    <row r="64" spans="1:12" ht="30" x14ac:dyDescent="0.25">
      <c r="A64" s="156" t="s">
        <v>294</v>
      </c>
      <c r="B64" s="157" t="s">
        <v>295</v>
      </c>
      <c r="C64" s="157">
        <v>66199.570000000007</v>
      </c>
      <c r="D64" s="158">
        <v>56791.26</v>
      </c>
    </row>
    <row r="66" spans="1:4" ht="30" x14ac:dyDescent="0.25">
      <c r="A66" s="156" t="s">
        <v>296</v>
      </c>
      <c r="B66" s="159">
        <v>23855.81</v>
      </c>
      <c r="C66" s="159">
        <v>18615.38</v>
      </c>
      <c r="D66" s="25"/>
    </row>
    <row r="67" spans="1:4" x14ac:dyDescent="0.25">
      <c r="B67" s="160"/>
      <c r="C67" s="160"/>
    </row>
    <row r="68" spans="1:4" ht="30" x14ac:dyDescent="0.25">
      <c r="A68" s="161" t="s">
        <v>297</v>
      </c>
      <c r="B68" s="157">
        <v>3382.26</v>
      </c>
      <c r="C68" s="157">
        <v>18615.38</v>
      </c>
      <c r="D68" s="25"/>
    </row>
    <row r="69" spans="1:4" ht="30" x14ac:dyDescent="0.25">
      <c r="A69" s="156" t="s">
        <v>298</v>
      </c>
      <c r="B69" s="157">
        <v>0</v>
      </c>
      <c r="C69" s="157">
        <v>5652.74</v>
      </c>
      <c r="D69" s="162">
        <v>15956.06</v>
      </c>
    </row>
    <row r="71" spans="1:4" ht="30" x14ac:dyDescent="0.25">
      <c r="A71" s="156" t="s">
        <v>299</v>
      </c>
      <c r="B71" s="163">
        <v>0</v>
      </c>
      <c r="C71" s="163">
        <v>0</v>
      </c>
      <c r="D71" s="163">
        <v>0</v>
      </c>
    </row>
    <row r="73" spans="1:4" ht="30" x14ac:dyDescent="0.25">
      <c r="A73" s="156" t="s">
        <v>300</v>
      </c>
      <c r="B73" s="163">
        <v>0</v>
      </c>
      <c r="C73" s="163">
        <v>0</v>
      </c>
      <c r="D73" s="163">
        <v>0</v>
      </c>
    </row>
    <row r="74" spans="1:4" x14ac:dyDescent="0.25">
      <c r="A74" s="164"/>
      <c r="B74" s="165"/>
      <c r="C74" s="165"/>
    </row>
    <row r="75" spans="1:4" x14ac:dyDescent="0.25">
      <c r="A75" t="s">
        <v>301</v>
      </c>
    </row>
    <row r="76" spans="1:4" x14ac:dyDescent="0.25">
      <c r="A76" t="s">
        <v>302</v>
      </c>
    </row>
    <row r="77" spans="1:4" x14ac:dyDescent="0.25">
      <c r="A77" t="s">
        <v>303</v>
      </c>
    </row>
  </sheetData>
  <mergeCells count="12">
    <mergeCell ref="B2:H2"/>
    <mergeCell ref="B8:H8"/>
    <mergeCell ref="B21:H21"/>
    <mergeCell ref="H22:H23"/>
    <mergeCell ref="A40:L40"/>
    <mergeCell ref="A28:L28"/>
    <mergeCell ref="B22:B23"/>
    <mergeCell ref="C22:C23"/>
    <mergeCell ref="D22:D23"/>
    <mergeCell ref="E22:E23"/>
    <mergeCell ref="F22:F23"/>
    <mergeCell ref="G22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Posebni izvještaji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2023-07-25T14:50:53Z</cp:lastPrinted>
  <dcterms:created xsi:type="dcterms:W3CDTF">2022-08-12T12:51:27Z</dcterms:created>
  <dcterms:modified xsi:type="dcterms:W3CDTF">2025-07-13T11:09:36Z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