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čunovodstvo\Desktop\New folder (56)\"/>
    </mc:Choice>
  </mc:AlternateContent>
  <xr:revisionPtr revIDLastSave="0" documentId="13_ncr:1_{4C797001-0AD8-4A69-BCD9-559CFA464FAB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2" r:id="rId8"/>
  </sheets>
  <externalReferences>
    <externalReference r:id="rId9"/>
  </externalReferences>
  <definedNames>
    <definedName name="_xlnm.Print_Area" localSheetId="1">' Račun prihoda i rashoda'!$B$1:$M$113</definedName>
    <definedName name="_xlnm.Print_Area" localSheetId="7">'Posebni izvještaji'!$A$1:$M$82</definedName>
    <definedName name="_xlnm.Print_Area" localSheetId="6">'Programska klasifikacija'!$A$1:$G$224</definedName>
    <definedName name="_xlnm.Print_Area" localSheetId="4">'Račun financiranja '!$B$2:$L$16</definedName>
    <definedName name="_xlnm.Print_Area" localSheetId="2">'Rashodi i prihodi prema izvoru'!$B$2:$H$62</definedName>
    <definedName name="_xlnm.Print_Area" localSheetId="3">'Rashodi prema funkcijskoj k '!$B$2:$H$31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2" l="1"/>
  <c r="C71" i="12" l="1"/>
  <c r="L58" i="12" l="1"/>
  <c r="K58" i="12"/>
  <c r="J58" i="12"/>
  <c r="I58" i="12"/>
  <c r="H58" i="12"/>
  <c r="G58" i="12"/>
  <c r="F58" i="12"/>
  <c r="E58" i="12"/>
  <c r="D58" i="12"/>
  <c r="B58" i="12"/>
  <c r="C57" i="12"/>
  <c r="C56" i="12"/>
  <c r="C55" i="12"/>
  <c r="C54" i="12"/>
  <c r="C53" i="12"/>
  <c r="C52" i="12"/>
  <c r="C51" i="12"/>
  <c r="C50" i="12"/>
  <c r="C49" i="12"/>
  <c r="C48" i="12"/>
  <c r="C47" i="12"/>
  <c r="L40" i="12"/>
  <c r="K40" i="12"/>
  <c r="J40" i="12"/>
  <c r="I40" i="12"/>
  <c r="H40" i="12"/>
  <c r="G40" i="12"/>
  <c r="F40" i="12"/>
  <c r="E40" i="12"/>
  <c r="D40" i="12"/>
  <c r="B40" i="12"/>
  <c r="C39" i="12"/>
  <c r="C38" i="12"/>
  <c r="C37" i="12"/>
  <c r="C36" i="12"/>
  <c r="C35" i="12"/>
  <c r="G21" i="12"/>
  <c r="L15" i="1"/>
  <c r="L14" i="1"/>
  <c r="L13" i="1"/>
  <c r="L12" i="1"/>
  <c r="L11" i="1"/>
  <c r="L10" i="1"/>
  <c r="L9" i="1"/>
  <c r="L24" i="1"/>
  <c r="L23" i="1"/>
  <c r="L22" i="1"/>
  <c r="K24" i="1"/>
  <c r="K23" i="1"/>
  <c r="K22" i="1"/>
  <c r="K15" i="1"/>
  <c r="K9" i="1"/>
  <c r="J24" i="1"/>
  <c r="J22" i="1"/>
  <c r="I22" i="1"/>
  <c r="H22" i="1"/>
  <c r="G24" i="1"/>
  <c r="K10" i="1"/>
  <c r="K11" i="1"/>
  <c r="K13" i="1"/>
  <c r="K14" i="1"/>
  <c r="J12" i="1"/>
  <c r="I12" i="1"/>
  <c r="H12" i="1"/>
  <c r="G12" i="1"/>
  <c r="J9" i="1"/>
  <c r="J15" i="1" s="1"/>
  <c r="I9" i="1"/>
  <c r="H9" i="1"/>
  <c r="G9" i="1"/>
  <c r="L32" i="12"/>
  <c r="C40" i="12" l="1"/>
  <c r="C58" i="12"/>
  <c r="K12" i="1"/>
  <c r="I15" i="1"/>
  <c r="G15" i="1"/>
  <c r="H15" i="1"/>
</calcChain>
</file>

<file path=xl/sharedStrings.xml><?xml version="1.0" encoding="utf-8"?>
<sst xmlns="http://schemas.openxmlformats.org/spreadsheetml/2006/main" count="659" uniqueCount="314">
  <si>
    <t>PRIHODI UKUPNO</t>
  </si>
  <si>
    <t>RASHODI UKUPNO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</si>
  <si>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</si>
  <si>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</si>
  <si>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</si>
  <si>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</si>
  <si>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</si>
  <si>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</si>
  <si>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</si>
  <si>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</si>
  <si>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</si>
  <si>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</si>
  <si>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</si>
  <si>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</si>
  <si>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….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</si>
  <si>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</si>
  <si>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</si>
  <si>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</si>
  <si>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</si>
  <si>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</si>
  <si>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</si>
  <si>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</si>
  <si>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</si>
  <si>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</si>
  <si>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</si>
  <si>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</si>
  <si>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</si>
  <si>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</si>
  <si>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</si>
  <si>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</si>
  <si>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</si>
  <si>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</si>
  <si>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</si>
  <si>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</si>
  <si>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</si>
  <si>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</si>
  <si>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</si>
  <si>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</si>
  <si>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</si>
  <si>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</si>
  <si>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</si>
  <si>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</si>
  <si>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</si>
  <si>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</si>
  <si>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</si>
  <si>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</si>
  <si>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</si>
  <si>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</si>
  <si>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</si>
  <si>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Oznaka</t>
  </si>
  <si>
    <t>Ostvarenje
2023.</t>
  </si>
  <si>
    <t>Plan 
2024.</t>
  </si>
  <si>
    <t>III REBALANS 
2024.</t>
  </si>
  <si>
    <t>Ostvarenje
2024.</t>
  </si>
  <si>
    <t>Ind.
(5/2)</t>
  </si>
  <si>
    <t>Ind.
(5/4)</t>
  </si>
  <si>
    <t>129 Zakonski standardi u zdravstvu</t>
  </si>
  <si>
    <t>K100005 Uređenje i dogradnja prostora i nabavka opreme i održavanje</t>
  </si>
  <si>
    <t>3 Rashodi poslovanja</t>
  </si>
  <si>
    <t>32 Materijalni rashodi</t>
  </si>
  <si>
    <t>322 Rashodi za materijal i energiju</t>
  </si>
  <si>
    <t>3225 Sitni inventar i auto gume</t>
  </si>
  <si>
    <t>3227 Službena, radna i zaštitna odjeća i obuća</t>
  </si>
  <si>
    <t>323 Rashodi za usluge</t>
  </si>
  <si>
    <t>3232 Usluge tekućeg i investicijskog održavanja</t>
  </si>
  <si>
    <t>4 Rashodi za nabavu nefinancijske imovine</t>
  </si>
  <si>
    <t>42 Rashodi za nabavu proizvedene dugotrajne imovine</t>
  </si>
  <si>
    <t>422 Postrojenja i oprema</t>
  </si>
  <si>
    <t>4224 Medicinska i laboratorijska oprema</t>
  </si>
  <si>
    <t>423 Prijevozna sredstva</t>
  </si>
  <si>
    <t>4231 Prijevozna sredstva u cestovnom prometu</t>
  </si>
  <si>
    <t>131 Ulaganje u zdravstvo iznad standarda</t>
  </si>
  <si>
    <t>A100050 Sufinanciranje ulaganja u zdravstvene ustanove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</si>
  <si>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</si>
  <si>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</si>
  <si>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</si>
  <si>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</si>
  <si>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</si>
  <si>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313 Doprinosi na plaće</t>
  </si>
  <si>
    <t>3132 Doprinosi za obvezno zdravstveno osiguranje</t>
  </si>
  <si>
    <t>3133 Doprinosi za obvezno osiguranje u slučaju nezaposlenosti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</si>
  <si>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</si>
  <si>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</si>
  <si>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</si>
  <si>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</si>
  <si>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3231 Usluge telefona, pošte i prijevoza</t>
  </si>
  <si>
    <t>3234 Komunalne usluge</t>
  </si>
  <si>
    <t>3235 Zakupnine i najamnine</t>
  </si>
  <si>
    <t>3237 Intelektualne i osobne usluge</t>
  </si>
  <si>
    <t>3238 Računalne usluge</t>
  </si>
  <si>
    <t>329 Ostali nespomenuti rashodi poslovanja</t>
  </si>
  <si>
    <t>3293 Reprezentacija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</si>
  <si>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</si>
  <si>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</si>
  <si>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</si>
  <si>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</si>
  <si>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</si>
  <si>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3433 Zatezne kamate</t>
  </si>
  <si>
    <t>37 Naknade građanima i kućanstvima na temelju osiguranja i druge naknade</t>
  </si>
  <si>
    <t>45 Rashodi za dodatna ulaganja na nefinancijskoj imovini</t>
  </si>
  <si>
    <t>451 Dodatna ulaganja na građevinskim objektima</t>
  </si>
  <si>
    <t>4511 Dodatna ulaganja na građevinskim objektima</t>
  </si>
  <si>
    <t>A100183 Županijske javne potrebe u zdravstvu</t>
  </si>
  <si>
    <t>41 Rashodi za nabavu neproizvedene dugotrajne imovine</t>
  </si>
  <si>
    <t>412 Nematerijalna imovina</t>
  </si>
  <si>
    <t>4123 Licence</t>
  </si>
  <si>
    <t>149 Financiranje redovne djelatnosti iz HZZO-a</t>
  </si>
  <si>
    <t>A100140 Financiranje redovne djelatnosti iz HZZO-a</t>
  </si>
  <si>
    <t>433 PRIHODI ZA POSEBNE NAMJENE - HZZO</t>
  </si>
  <si>
    <t>312 Ostali rashodi za zaposlene</t>
  </si>
  <si>
    <t>3121 Ostali rashodi za zaposlene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</si>
  <si>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</si>
  <si>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</si>
  <si>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</si>
  <si>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</si>
  <si>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</si>
  <si>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3233 Usluge promidžbe i informiranja</t>
  </si>
  <si>
    <t>3236 Zdravstvene i veterinarske usluge</t>
  </si>
  <si>
    <t>3239 Ostale usluge</t>
  </si>
  <si>
    <t>3291 Naknade za rad predstavničkih i izvršnih tijela, povjerenstava i slično</t>
  </si>
  <si>
    <t>3292 Premije osiguranja</t>
  </si>
  <si>
    <t>3294 Članarine</t>
  </si>
  <si>
    <t>3431 Bankarske usluge i usluge platnog prometa</t>
  </si>
  <si>
    <t>3434 Ostali nespomenuti financijski rashodi</t>
  </si>
  <si>
    <t>38 Ostali rashodi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</si>
  <si>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</si>
  <si>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</si>
  <si>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</si>
  <si>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</si>
  <si>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452 Dodatna ulaganja na postrojenjima i opremi</t>
  </si>
  <si>
    <t>4521 Dodatna ulaganja na postrojenjima i opremi</t>
  </si>
  <si>
    <t>150 Prihodi za posebne namjene korisnika</t>
  </si>
  <si>
    <t>A100141 Prihodi za posebne namjene korisnika</t>
  </si>
  <si>
    <t>432 PRIHODI ZA POSEBNE NAMJENE - korisnici</t>
  </si>
  <si>
    <t>151 Prihodi od nefinancijske imovine i nadoknade štete s osnova osiguranja</t>
  </si>
  <si>
    <t>A100142 Prihodi od nefinancijske imovine i nadoknade štete s osnova osiguranja</t>
  </si>
  <si>
    <t>711 Prihodi od nefinancijske imovine i nadoknade štete s osnova osiguranja</t>
  </si>
  <si>
    <t>152 Donacije</t>
  </si>
  <si>
    <t>A100143 Donacije</t>
  </si>
  <si>
    <t>611 Donacije</t>
  </si>
  <si>
    <t>156 Pomoći - FOND EU KORISNICI</t>
  </si>
  <si>
    <t>A100147 Pomoći - FOND EU KORISNICI</t>
  </si>
  <si>
    <t>372 Ostale naknade građanima i kućanstvima iz proračuna</t>
  </si>
  <si>
    <t>3721 Naknade građanima i kućanstvima u novcu</t>
  </si>
  <si>
    <t>163 Prihodi od financijske imovine</t>
  </si>
  <si>
    <t>A100166B Prihod od financijske imovine - korisnici</t>
  </si>
  <si>
    <t>1110 OPĆI PRIHODI I PRIMICI KORISNICI</t>
  </si>
  <si>
    <t>168 Prijenos sredstava iz nenadležnih proračuna</t>
  </si>
  <si>
    <t>A100162B Prijenos sredstava iz nenadležnih proračuna</t>
  </si>
  <si>
    <t>503 POMOĆI IZ NENADLEŽNIH PRORAČUNA - KORISNICI</t>
  </si>
  <si>
    <t>Red.br.</t>
  </si>
  <si>
    <t>Naziv dužnika</t>
  </si>
  <si>
    <t>Datum izdavanja</t>
  </si>
  <si>
    <t>Osnova izdavanja</t>
  </si>
  <si>
    <t>Broj</t>
  </si>
  <si>
    <t>Iznos u eurima</t>
  </si>
  <si>
    <t>Vrijedi do</t>
  </si>
  <si>
    <t>Jamstvo</t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</si>
  <si>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1"/>
        <color indexed="8"/>
        <rFont val="Times New Roman"/>
        <family val="1"/>
        <charset val="238"/>
      </rPr>
      <t> </t>
    </r>
  </si>
  <si>
    <t>AUTO HRVATSKA AUTOMOBILI d.o.o.</t>
  </si>
  <si>
    <t>08.11.2024.</t>
  </si>
  <si>
    <t>2.075,13</t>
  </si>
  <si>
    <r>
      <t>3.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1"/>
        <color indexed="8"/>
        <rFont val="Times New Roman"/>
        <family val="1"/>
        <charset val="238"/>
      </rPr>
      <t> </t>
    </r>
  </si>
  <si>
    <t>12.676,40</t>
  </si>
  <si>
    <r>
      <t>5.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1"/>
        <color indexed="8"/>
        <rFont val="Times New Roman"/>
        <family val="1"/>
        <charset val="238"/>
      </rPr>
      <t> </t>
    </r>
  </si>
  <si>
    <t>MS Ambulance d.o.o.V.Gorica</t>
  </si>
  <si>
    <t>09.12.2024.</t>
  </si>
  <si>
    <t>31.966,40</t>
  </si>
  <si>
    <t>2 godine</t>
  </si>
  <si>
    <t>Ukupno</t>
  </si>
  <si>
    <t>Tužitelj</t>
  </si>
  <si>
    <t>Datum pokretanja sudskog spora</t>
  </si>
  <si>
    <t>Broj tužbi</t>
  </si>
  <si>
    <t>Nadležno tijelo</t>
  </si>
  <si>
    <t>Predmet spora</t>
  </si>
  <si>
    <t>Iznos glavnice (EUR)</t>
  </si>
  <si>
    <t>Ukupno:</t>
  </si>
  <si>
    <t>POTRAŽIVANJA</t>
  </si>
  <si>
    <t>O P I S</t>
  </si>
  <si>
    <t>Ukupno dospjela potraživanja</t>
  </si>
  <si>
    <t>Dospjela potraživanja do 60 dana</t>
  </si>
  <si>
    <t>Dospjelo od 61 do 90 dana</t>
  </si>
  <si>
    <t>Dospjelo od 91 do 120 dana</t>
  </si>
  <si>
    <t>Dospjelo od 121 do 150 dana</t>
  </si>
  <si>
    <t>Dospjelo od 151 do 180 dana</t>
  </si>
  <si>
    <t>Dospjelo od 181 do 365 dana</t>
  </si>
  <si>
    <t>Dospjelo od 366 do 730 dana</t>
  </si>
  <si>
    <t>Dospjelo preko 730 dana</t>
  </si>
  <si>
    <t>Koliko dana kasni najstarije dospjelo potraživanje (u danima)</t>
  </si>
  <si>
    <t>Potraživanja od HZZO-a na osnovi pružanja zdravstvene zaštite</t>
  </si>
  <si>
    <t xml:space="preserve">Potraživanja od dopunskog zdravstvenog osiguranja </t>
  </si>
  <si>
    <t xml:space="preserve">Potraživanja na osnovi ozljeda na radu i profesionalne bolesti </t>
  </si>
  <si>
    <t>Potraživanja od drugih zdravstvenih ustanova</t>
  </si>
  <si>
    <t>Ostala potraživanja</t>
  </si>
  <si>
    <t>UKUPNO:</t>
  </si>
  <si>
    <t xml:space="preserve">                                                 OBVEZE</t>
  </si>
  <si>
    <t>Ukupno dospjele obveze</t>
  </si>
  <si>
    <t>Dospjele obveze do 60 dana</t>
  </si>
  <si>
    <t>Dospjele obveze od 61 do 90 dana</t>
  </si>
  <si>
    <t>Dospjele obveze od 91 do 120 dana</t>
  </si>
  <si>
    <t>Dospjele obveze od 121 do 150 dana</t>
  </si>
  <si>
    <t>Dospjele obveze od 151 do 180 dana</t>
  </si>
  <si>
    <t>Dospjele obveze od 181 do 365 dana</t>
  </si>
  <si>
    <t>Dospjele obveze od 366 do 730 dana</t>
  </si>
  <si>
    <t>Dospjele obveze preko 730 dana</t>
  </si>
  <si>
    <t>Koliko dana kasni najstarija dospjela obveza (u danima)</t>
  </si>
  <si>
    <t>Za lijekove</t>
  </si>
  <si>
    <t>Za sanitetski materijal, krvi i krvne derivate i sl.</t>
  </si>
  <si>
    <t>Za živežne namirnice</t>
  </si>
  <si>
    <t>Za energiju</t>
  </si>
  <si>
    <t>Za ostale materijale i reprodukcijski  materijal</t>
  </si>
  <si>
    <t>Za proizvodne i neproizvodne usluge</t>
  </si>
  <si>
    <t>Za opremu (osnovna sredstva)</t>
  </si>
  <si>
    <t>Obveze prema zaposlenicima</t>
  </si>
  <si>
    <t xml:space="preserve">Obveze za usluge drugih zdravstvenih ustanova                                   </t>
  </si>
  <si>
    <t>Obveze prema komitentnim bankama za kredite</t>
  </si>
  <si>
    <t>Ostale nespomenute obveze</t>
  </si>
  <si>
    <t>Izvještaj o korištenju sredstava  fondova   Europske unije</t>
  </si>
  <si>
    <t>PROJEKT</t>
  </si>
  <si>
    <t>Ugovori</t>
  </si>
  <si>
    <t>Ukupno ugovorena 
sredstva</t>
  </si>
  <si>
    <t>Stanje potraživanja
 iz fondova EU</t>
  </si>
  <si>
    <t>Stanje obveza za primljene
predujmove iz fondova EU</t>
  </si>
  <si>
    <t>Opis metodologije  temeljem koje su iskazani podaci:</t>
  </si>
  <si>
    <t>Iskazani su  rashodi koji su nastali u razdoblju (načelo nastanka događaja).</t>
  </si>
  <si>
    <t>Prihodi su iskazani koji su naplaćeni.</t>
  </si>
  <si>
    <r>
      <t xml:space="preserve">  </t>
    </r>
    <r>
      <rPr>
        <b/>
        <sz val="11"/>
        <color indexed="8"/>
        <rFont val="Calibri"/>
        <family val="2"/>
        <charset val="238"/>
      </rPr>
      <t>SPECIJALIZACIJA PRVOSTUPNIKA SESTRINSTVA IZ HITNE MEDICINU</t>
    </r>
  </si>
  <si>
    <t>NPOO.C5.1. 
R3-I2.01.0033</t>
  </si>
  <si>
    <t>246.387.19</t>
  </si>
  <si>
    <t>NPOO.C5.1.R3-I2.01.0049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</si>
  <si>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</si>
  <si>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</si>
  <si>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</si>
  <si>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</si>
  <si>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</si>
  <si>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</si>
  <si>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</si>
  <si>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</si>
  <si>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</si>
  <si>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</si>
  <si>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</si>
  <si>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</si>
  <si>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</si>
  <si>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</si>
  <si>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</si>
  <si>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</si>
  <si>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</si>
  <si>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</si>
  <si>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</si>
  <si>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</si>
  <si>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</si>
  <si>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</si>
  <si>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</si>
  <si>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</si>
  <si>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</si>
  <si>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</si>
  <si>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</si>
  <si>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SVEUKUPNO PRIHODI</t>
  </si>
  <si>
    <t>SVEUKUPNO RASHODI</t>
  </si>
  <si>
    <t>SVEUKUPNO RASHODI I IZDACI</t>
  </si>
  <si>
    <t>0 Javnost</t>
  </si>
  <si>
    <t>07 ZDRAVSTVO</t>
  </si>
  <si>
    <t>Naziv vjerovnika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</si>
  <si>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Times New Roman"/>
        <family val="1"/>
        <charset val="238"/>
      </rPr>
      <t> </t>
    </r>
  </si>
  <si>
    <t>INA d.d.</t>
  </si>
  <si>
    <t>09.01.2012.</t>
  </si>
  <si>
    <t>Plan 
2025.</t>
  </si>
  <si>
    <t>II REBALANS 
2025.</t>
  </si>
  <si>
    <t>Ostvarenje
2025.</t>
  </si>
  <si>
    <t>IZVJEŠTAJ O IZVRŠENJU FINANCIJSKOG PLANA ZAVODA ZA HITNU MEDICINU KARLOVAČKE ŽUPANIJE ZA 2025. GODINU</t>
  </si>
  <si>
    <t>723 Prihodi od prodaje prijevoznih sredstava</t>
  </si>
  <si>
    <t>7231 Prijevozna sredstva u cestovnom prometu</t>
  </si>
  <si>
    <t>325 Rashodi lijekova i potrošnog medicinskog materijala kod zdravstvenih ustanova</t>
  </si>
  <si>
    <t>3251 Rashodi po osnovi utroška lijekova i potrošnog medicinskog materijala</t>
  </si>
  <si>
    <t>56 Fondovi EU-a</t>
  </si>
  <si>
    <t>50 Pomoći</t>
  </si>
  <si>
    <t>0712 Ostali medicinski proizvodi</t>
  </si>
  <si>
    <t>Izvor: 50 Pomoći</t>
  </si>
  <si>
    <t>0760 Poslovi i usluge zdravstva koji nisu drugdje svrstani</t>
  </si>
  <si>
    <t>Izvor: 31 Vlastiti prihodi</t>
  </si>
  <si>
    <t>Izvor: 11 Opći prihodi i primici</t>
  </si>
  <si>
    <t>K100055 Energetska obnova zgrade ZZHM KŽ - NPOO.C6.1.R1-I1.04.0220.</t>
  </si>
  <si>
    <t>Izvor: 56 Fondovi EU-a</t>
  </si>
  <si>
    <t>0740 SluŽbe javnog zdravstva</t>
  </si>
  <si>
    <t>Izvor: 433 PRIHODI ZA POSEBNE NAMJENE - HZZO</t>
  </si>
  <si>
    <t>Izvor: 432 PRIHODI ZA POSEBNE NAMJENE - korisnici</t>
  </si>
  <si>
    <t>Izvor: 711 Prihodi od nefinancijske imovine i nadoknade štete s osnova osiguranja</t>
  </si>
  <si>
    <t>Izvor: 611 Donacije</t>
  </si>
  <si>
    <t>Izvor: 1110 OPĆI PRIHODI I PRIMICI KORISNICI</t>
  </si>
  <si>
    <t>Izvor: 503 POMOĆI IZ NENADLEŽNIH PRORAČUNA - KORISNICI</t>
  </si>
  <si>
    <t>Evidencija izdanih bjanko zadužnica za 2025.godinu</t>
  </si>
  <si>
    <t>Evidencija izdanih bjanko zadužnica za 2025.godinu-Instrumenti osiguranja plaćanja</t>
  </si>
  <si>
    <t xml:space="preserve">Sudski sporovi u tijeku –evidencija potencijalnih obveza  na dan 31.12.2025.godine </t>
  </si>
  <si>
    <t>Potraživanja na dan 31.12.2025.</t>
  </si>
  <si>
    <t>Ukupne obveze na dan 31.12.2025.</t>
  </si>
  <si>
    <t>NPOO.C5.1.R3-I2.01.0080</t>
  </si>
  <si>
    <t>Evidentirani prihodi  i primici 01.01. do 30.06.25.</t>
  </si>
  <si>
    <t>Ukupno uplaćena sredstva 
do 31.12.2025.</t>
  </si>
  <si>
    <t>Evidentirani rashodi  i 
izdaci  01.01. do 31.12.25.</t>
  </si>
  <si>
    <t>6.</t>
  </si>
  <si>
    <t>VACON d.o.o.</t>
  </si>
  <si>
    <t>14.05.2025.</t>
  </si>
  <si>
    <t>7.</t>
  </si>
  <si>
    <t>29.06.2025.</t>
  </si>
  <si>
    <t>8.</t>
  </si>
  <si>
    <t>Marinić d.o.o.</t>
  </si>
  <si>
    <t>21.01.2025.</t>
  </si>
  <si>
    <t>9.</t>
  </si>
  <si>
    <t>GIPS-MONT obrt za uređenje interijera vl. Stipo Adžaga</t>
  </si>
  <si>
    <t>24.07.2025.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</si>
  <si>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 </t>
    </r>
  </si>
  <si>
    <t>4.</t>
  </si>
  <si>
    <t>MEDICOP -specijalna oprema d.o.o.</t>
  </si>
  <si>
    <t>25.112024.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</si>
</sst>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0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21" fillId="0" borderId="0" xfId="0" applyFont="1" applyAlignment="1">
      <alignment horizontal="left" indent="1"/>
    </xf>
    <xf numFmtId="0" fontId="22" fillId="0" borderId="3" xfId="0" applyFont="1" applyBorder="1" applyAlignment="1">
      <alignment horizontal="center" vertical="center" wrapText="1" indent="1"/>
    </xf>
    <xf numFmtId="0" fontId="22" fillId="0" borderId="3" xfId="0" applyFont="1" applyBorder="1" applyAlignment="1">
      <alignment horizontal="center" wrapText="1"/>
    </xf>
    <xf numFmtId="0" fontId="23" fillId="0" borderId="0" xfId="0" applyFont="1" applyAlignment="1">
      <alignment horizontal="left" indent="1"/>
    </xf>
    <xf numFmtId="0" fontId="24" fillId="0" borderId="3" xfId="0" applyFont="1" applyBorder="1" applyAlignment="1">
      <alignment horizontal="center" vertical="center" wrapText="1" indent="1"/>
    </xf>
    <xf numFmtId="0" fontId="24" fillId="0" borderId="3" xfId="0" applyFont="1" applyBorder="1" applyAlignment="1">
      <alignment horizontal="center" wrapText="1"/>
    </xf>
    <xf numFmtId="0" fontId="23" fillId="4" borderId="0" xfId="0" applyFont="1" applyFill="1" applyAlignment="1">
      <alignment horizontal="left" indent="1"/>
    </xf>
    <xf numFmtId="0" fontId="23" fillId="5" borderId="0" xfId="0" applyFont="1" applyFill="1" applyAlignment="1">
      <alignment horizontal="left" indent="1"/>
    </xf>
    <xf numFmtId="0" fontId="23" fillId="6" borderId="0" xfId="0" applyFont="1" applyFill="1" applyAlignment="1">
      <alignment horizontal="left" indent="1"/>
    </xf>
    <xf numFmtId="0" fontId="27" fillId="0" borderId="0" xfId="0" applyFont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0" borderId="8" xfId="0" applyFont="1" applyBorder="1" applyAlignment="1">
      <alignment horizontal="left" vertical="center" wrapText="1" indent="5"/>
    </xf>
    <xf numFmtId="0" fontId="27" fillId="0" borderId="9" xfId="0" applyFont="1" applyBorder="1" applyAlignment="1">
      <alignment vertical="center" wrapText="1"/>
    </xf>
    <xf numFmtId="0" fontId="27" fillId="0" borderId="9" xfId="0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 indent="5"/>
    </xf>
    <xf numFmtId="0" fontId="27" fillId="0" borderId="0" xfId="0" applyFont="1" applyAlignment="1">
      <alignment horizontal="right" vertical="center" wrapText="1"/>
    </xf>
    <xf numFmtId="0" fontId="28" fillId="0" borderId="6" xfId="0" applyFont="1" applyBorder="1" applyAlignment="1">
      <alignment horizontal="left" vertical="center" wrapText="1" indent="2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right" vertical="center" wrapText="1"/>
    </xf>
    <xf numFmtId="0" fontId="28" fillId="0" borderId="8" xfId="0" applyFont="1" applyBorder="1" applyAlignment="1">
      <alignment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0" applyFont="1"/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wrapText="1"/>
    </xf>
    <xf numFmtId="4" fontId="31" fillId="0" borderId="3" xfId="0" applyNumberFormat="1" applyFont="1" applyBorder="1" applyAlignment="1" applyProtection="1">
      <alignment wrapText="1"/>
      <protection locked="0"/>
    </xf>
    <xf numFmtId="4" fontId="31" fillId="0" borderId="3" xfId="0" applyNumberFormat="1" applyFont="1" applyBorder="1" applyAlignment="1">
      <alignment wrapText="1"/>
    </xf>
    <xf numFmtId="3" fontId="31" fillId="0" borderId="3" xfId="0" applyNumberFormat="1" applyFont="1" applyBorder="1" applyAlignment="1" applyProtection="1">
      <alignment wrapText="1"/>
      <protection locked="0"/>
    </xf>
    <xf numFmtId="0" fontId="33" fillId="0" borderId="3" xfId="0" applyFont="1" applyBorder="1" applyAlignment="1">
      <alignment horizontal="left" wrapText="1"/>
    </xf>
    <xf numFmtId="4" fontId="33" fillId="0" borderId="3" xfId="0" applyNumberFormat="1" applyFont="1" applyBorder="1" applyAlignment="1">
      <alignment wrapText="1"/>
    </xf>
    <xf numFmtId="3" fontId="33" fillId="0" borderId="3" xfId="0" applyNumberFormat="1" applyFont="1" applyBorder="1" applyAlignment="1">
      <alignment wrapText="1"/>
    </xf>
    <xf numFmtId="0" fontId="34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vertical="center" wrapText="1"/>
    </xf>
    <xf numFmtId="4" fontId="31" fillId="0" borderId="14" xfId="0" applyNumberFormat="1" applyFont="1" applyBorder="1" applyAlignment="1" applyProtection="1">
      <alignment horizontal="right" wrapText="1"/>
      <protection locked="0"/>
    </xf>
    <xf numFmtId="4" fontId="31" fillId="0" borderId="14" xfId="0" applyNumberFormat="1" applyFont="1" applyBorder="1" applyAlignment="1">
      <alignment horizontal="right" wrapText="1"/>
    </xf>
    <xf numFmtId="3" fontId="31" fillId="0" borderId="14" xfId="0" applyNumberFormat="1" applyFont="1" applyBorder="1" applyAlignment="1" applyProtection="1">
      <alignment horizontal="right" wrapText="1"/>
      <protection locked="0"/>
    </xf>
    <xf numFmtId="0" fontId="31" fillId="0" borderId="3" xfId="0" applyFont="1" applyBorder="1" applyAlignment="1">
      <alignment vertical="center" wrapText="1"/>
    </xf>
    <xf numFmtId="4" fontId="31" fillId="0" borderId="3" xfId="0" applyNumberFormat="1" applyFont="1" applyBorder="1" applyAlignment="1" applyProtection="1">
      <alignment horizontal="right" wrapText="1"/>
      <protection locked="0"/>
    </xf>
    <xf numFmtId="3" fontId="31" fillId="0" borderId="3" xfId="0" applyNumberFormat="1" applyFont="1" applyBorder="1" applyAlignment="1" applyProtection="1">
      <alignment horizontal="right" wrapText="1"/>
      <protection locked="0"/>
    </xf>
    <xf numFmtId="0" fontId="33" fillId="0" borderId="11" xfId="0" applyFont="1" applyBorder="1" applyAlignment="1">
      <alignment vertical="center" wrapText="1"/>
    </xf>
    <xf numFmtId="4" fontId="33" fillId="0" borderId="12" xfId="0" applyNumberFormat="1" applyFont="1" applyBorder="1" applyAlignment="1">
      <alignment horizontal="right" wrapText="1"/>
    </xf>
    <xf numFmtId="3" fontId="33" fillId="0" borderId="12" xfId="0" applyNumberFormat="1" applyFont="1" applyBorder="1" applyAlignment="1">
      <alignment horizontal="right" wrapText="1"/>
    </xf>
    <xf numFmtId="0" fontId="33" fillId="0" borderId="0" xfId="0" applyFont="1" applyAlignment="1">
      <alignment vertical="center" wrapText="1"/>
    </xf>
    <xf numFmtId="4" fontId="33" fillId="0" borderId="0" xfId="0" applyNumberFormat="1" applyFont="1" applyAlignment="1">
      <alignment horizontal="right" wrapText="1"/>
    </xf>
    <xf numFmtId="3" fontId="33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43" fontId="19" fillId="0" borderId="3" xfId="1" applyFont="1" applyBorder="1"/>
    <xf numFmtId="43" fontId="19" fillId="0" borderId="0" xfId="1" applyFont="1"/>
    <xf numFmtId="0" fontId="36" fillId="0" borderId="3" xfId="0" applyFont="1" applyBorder="1" applyAlignment="1">
      <alignment wrapText="1"/>
    </xf>
    <xf numFmtId="43" fontId="19" fillId="0" borderId="3" xfId="1" applyFont="1" applyFill="1" applyBorder="1"/>
    <xf numFmtId="43" fontId="19" fillId="0" borderId="3" xfId="1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43" fontId="19" fillId="0" borderId="0" xfId="1" applyFont="1" applyFill="1" applyBorder="1"/>
    <xf numFmtId="0" fontId="37" fillId="0" borderId="3" xfId="0" applyFont="1" applyBorder="1" applyAlignment="1">
      <alignment vertical="center" wrapText="1"/>
    </xf>
    <xf numFmtId="0" fontId="18" fillId="6" borderId="15" xfId="0" applyFont="1" applyFill="1" applyBorder="1" applyAlignment="1">
      <alignment horizontal="left" wrapText="1" indent="1"/>
    </xf>
    <xf numFmtId="4" fontId="18" fillId="6" borderId="15" xfId="0" applyNumberFormat="1" applyFont="1" applyFill="1" applyBorder="1" applyAlignment="1">
      <alignment horizontal="right" wrapText="1" indent="1"/>
    </xf>
    <xf numFmtId="0" fontId="18" fillId="6" borderId="15" xfId="0" applyFont="1" applyFill="1" applyBorder="1" applyAlignment="1">
      <alignment horizontal="right" wrapText="1" indent="1"/>
    </xf>
    <xf numFmtId="0" fontId="18" fillId="6" borderId="3" xfId="0" applyFont="1" applyFill="1" applyBorder="1" applyAlignment="1">
      <alignment horizontal="left" wrapText="1" indent="1"/>
    </xf>
    <xf numFmtId="0" fontId="22" fillId="0" borderId="6" xfId="0" applyFont="1" applyBorder="1" applyAlignment="1">
      <alignment horizontal="center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0" borderId="14" xfId="0" applyNumberFormat="1" applyFont="1" applyBorder="1" applyAlignment="1">
      <alignment horizontal="right"/>
    </xf>
    <xf numFmtId="4" fontId="18" fillId="6" borderId="16" xfId="0" applyNumberFormat="1" applyFont="1" applyFill="1" applyBorder="1" applyAlignment="1">
      <alignment horizontal="right" wrapText="1" indent="1"/>
    </xf>
    <xf numFmtId="4" fontId="0" fillId="0" borderId="3" xfId="0" applyNumberFormat="1" applyBorder="1"/>
    <xf numFmtId="4" fontId="27" fillId="0" borderId="9" xfId="0" applyNumberFormat="1" applyFont="1" applyBorder="1" applyAlignment="1">
      <alignment horizontal="right" vertical="center" wrapText="1"/>
    </xf>
    <xf numFmtId="0" fontId="23" fillId="6" borderId="15" xfId="0" applyFont="1" applyFill="1" applyBorder="1" applyAlignment="1">
      <alignment horizontal="left" wrapText="1" indent="1"/>
    </xf>
    <xf numFmtId="0" fontId="23" fillId="6" borderId="15" xfId="0" applyFont="1" applyFill="1" applyBorder="1" applyAlignment="1">
      <alignment horizontal="right" wrapText="1" indent="1"/>
    </xf>
    <xf numFmtId="0" fontId="24" fillId="0" borderId="4" xfId="0" applyFont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 indent="1"/>
    </xf>
    <xf numFmtId="0" fontId="25" fillId="7" borderId="15" xfId="0" applyFont="1" applyFill="1" applyBorder="1" applyAlignment="1">
      <alignment horizontal="left" wrapText="1" indent="1"/>
    </xf>
    <xf numFmtId="4" fontId="25" fillId="7" borderId="15" xfId="0" applyNumberFormat="1" applyFont="1" applyFill="1" applyBorder="1" applyAlignment="1">
      <alignment horizontal="right" wrapText="1" indent="1"/>
    </xf>
    <xf numFmtId="0" fontId="25" fillId="7" borderId="15" xfId="0" applyFont="1" applyFill="1" applyBorder="1" applyAlignment="1">
      <alignment horizontal="right" wrapText="1" indent="1"/>
    </xf>
    <xf numFmtId="0" fontId="23" fillId="7" borderId="15" xfId="0" applyFont="1" applyFill="1" applyBorder="1" applyAlignment="1">
      <alignment horizontal="right" wrapText="1" indent="1"/>
    </xf>
    <xf numFmtId="0" fontId="25" fillId="8" borderId="15" xfId="0" applyFont="1" applyFill="1" applyBorder="1" applyAlignment="1">
      <alignment horizontal="left" wrapText="1" indent="1"/>
    </xf>
    <xf numFmtId="4" fontId="25" fillId="8" borderId="15" xfId="0" applyNumberFormat="1" applyFont="1" applyFill="1" applyBorder="1" applyAlignment="1">
      <alignment horizontal="right" wrapText="1" indent="1"/>
    </xf>
    <xf numFmtId="0" fontId="25" fillId="8" borderId="15" xfId="0" applyFont="1" applyFill="1" applyBorder="1" applyAlignment="1">
      <alignment horizontal="right" wrapText="1" indent="1"/>
    </xf>
    <xf numFmtId="0" fontId="23" fillId="8" borderId="15" xfId="0" applyFont="1" applyFill="1" applyBorder="1" applyAlignment="1">
      <alignment horizontal="right" wrapText="1" indent="1"/>
    </xf>
    <xf numFmtId="0" fontId="23" fillId="8" borderId="15" xfId="0" applyFont="1" applyFill="1" applyBorder="1" applyAlignment="1">
      <alignment horizontal="left" wrapText="1" indent="1"/>
    </xf>
    <xf numFmtId="0" fontId="18" fillId="9" borderId="15" xfId="0" applyFont="1" applyFill="1" applyBorder="1" applyAlignment="1">
      <alignment horizontal="left" wrapText="1" indent="1"/>
    </xf>
    <xf numFmtId="4" fontId="18" fillId="9" borderId="15" xfId="0" applyNumberFormat="1" applyFont="1" applyFill="1" applyBorder="1" applyAlignment="1">
      <alignment horizontal="right" wrapText="1" indent="1"/>
    </xf>
    <xf numFmtId="0" fontId="18" fillId="9" borderId="15" xfId="0" applyFont="1" applyFill="1" applyBorder="1" applyAlignment="1">
      <alignment horizontal="right" wrapText="1" indent="1"/>
    </xf>
    <xf numFmtId="0" fontId="23" fillId="9" borderId="15" xfId="0" applyFont="1" applyFill="1" applyBorder="1" applyAlignment="1">
      <alignment horizontal="right" wrapText="1" indent="1"/>
    </xf>
    <xf numFmtId="0" fontId="23" fillId="9" borderId="0" xfId="0" applyFont="1" applyFill="1" applyAlignment="1">
      <alignment horizontal="left" indent="1"/>
    </xf>
    <xf numFmtId="0" fontId="18" fillId="5" borderId="15" xfId="0" applyFont="1" applyFill="1" applyBorder="1" applyAlignment="1">
      <alignment horizontal="left" wrapText="1" indent="1"/>
    </xf>
    <xf numFmtId="4" fontId="18" fillId="5" borderId="15" xfId="0" applyNumberFormat="1" applyFont="1" applyFill="1" applyBorder="1" applyAlignment="1">
      <alignment horizontal="right" wrapText="1" indent="1"/>
    </xf>
    <xf numFmtId="0" fontId="18" fillId="5" borderId="15" xfId="0" applyFont="1" applyFill="1" applyBorder="1" applyAlignment="1">
      <alignment horizontal="right" wrapText="1" indent="1"/>
    </xf>
    <xf numFmtId="0" fontId="23" fillId="5" borderId="15" xfId="0" applyFont="1" applyFill="1" applyBorder="1" applyAlignment="1">
      <alignment horizontal="right" wrapText="1" indent="1"/>
    </xf>
    <xf numFmtId="0" fontId="25" fillId="4" borderId="15" xfId="0" applyFont="1" applyFill="1" applyBorder="1" applyAlignment="1">
      <alignment horizontal="left" wrapText="1" indent="1"/>
    </xf>
    <xf numFmtId="4" fontId="25" fillId="4" borderId="15" xfId="0" applyNumberFormat="1" applyFont="1" applyFill="1" applyBorder="1" applyAlignment="1">
      <alignment horizontal="right" wrapText="1" indent="1"/>
    </xf>
    <xf numFmtId="0" fontId="25" fillId="4" borderId="15" xfId="0" applyFont="1" applyFill="1" applyBorder="1" applyAlignment="1">
      <alignment horizontal="right" wrapText="1" indent="1"/>
    </xf>
    <xf numFmtId="0" fontId="23" fillId="4" borderId="15" xfId="0" applyFont="1" applyFill="1" applyBorder="1" applyAlignment="1">
      <alignment horizontal="right" wrapText="1" indent="1"/>
    </xf>
    <xf numFmtId="0" fontId="23" fillId="8" borderId="0" xfId="0" applyFont="1" applyFill="1" applyAlignment="1">
      <alignment horizontal="left" indent="1"/>
    </xf>
    <xf numFmtId="0" fontId="25" fillId="5" borderId="15" xfId="0" applyFont="1" applyFill="1" applyBorder="1" applyAlignment="1">
      <alignment horizontal="left" wrapText="1" indent="1"/>
    </xf>
    <xf numFmtId="4" fontId="25" fillId="5" borderId="15" xfId="0" applyNumberFormat="1" applyFont="1" applyFill="1" applyBorder="1" applyAlignment="1">
      <alignment horizontal="right" wrapText="1" indent="1"/>
    </xf>
    <xf numFmtId="0" fontId="25" fillId="5" borderId="15" xfId="0" applyFont="1" applyFill="1" applyBorder="1" applyAlignment="1">
      <alignment horizontal="right" wrapText="1" indent="1"/>
    </xf>
    <xf numFmtId="0" fontId="23" fillId="5" borderId="15" xfId="0" applyFont="1" applyFill="1" applyBorder="1" applyAlignment="1">
      <alignment horizontal="left" wrapText="1" indent="1"/>
    </xf>
    <xf numFmtId="0" fontId="23" fillId="9" borderId="15" xfId="0" applyFont="1" applyFill="1" applyBorder="1" applyAlignment="1">
      <alignment horizontal="left" wrapText="1" indent="1"/>
    </xf>
    <xf numFmtId="43" fontId="0" fillId="0" borderId="3" xfId="1" applyFont="1" applyBorder="1"/>
    <xf numFmtId="0" fontId="27" fillId="0" borderId="8" xfId="0" applyFont="1" applyBorder="1" applyAlignment="1">
      <alignment horizontal="left" vertical="center" wrapText="1" indent="5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&#269;unovodstvo/AppData/Local/Microsoft/Windows/INetCache/Content.Outlook/1OYNLZKD/2024-12%20HZZOTablice%20ostale%20Z.U.-I.-XII.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zdaci"/>
      <sheetName val="obveze"/>
      <sheetName val="potraživanja"/>
      <sheetName val="zaposlenici i imovin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workbookViewId="0">
      <selection activeCell="L11" sqref="L1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63" t="s">
        <v>269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2:12" ht="15.75" customHeight="1" x14ac:dyDescent="0.25">
      <c r="B2" s="163" t="s">
        <v>6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2:12" ht="6.75" customHeight="1" x14ac:dyDescent="0.25">
      <c r="B3" s="180"/>
      <c r="C3" s="180"/>
      <c r="D3" s="180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163" t="s">
        <v>40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174" t="s">
        <v>41</v>
      </c>
      <c r="C6" s="174"/>
      <c r="D6" s="174"/>
      <c r="E6" s="174"/>
      <c r="F6" s="174"/>
      <c r="G6" s="39"/>
      <c r="H6" s="39"/>
      <c r="I6" s="39"/>
      <c r="J6" s="39"/>
      <c r="K6" s="40"/>
      <c r="L6" s="35"/>
    </row>
    <row r="7" spans="2:12" ht="25.5" x14ac:dyDescent="0.25">
      <c r="B7" s="175" t="s">
        <v>2</v>
      </c>
      <c r="C7" s="176"/>
      <c r="D7" s="176"/>
      <c r="E7" s="176"/>
      <c r="F7" s="177"/>
      <c r="G7" s="33" t="s">
        <v>53</v>
      </c>
      <c r="H7" s="32" t="s">
        <v>266</v>
      </c>
      <c r="I7" s="33" t="s">
        <v>267</v>
      </c>
      <c r="J7" s="33" t="s">
        <v>268</v>
      </c>
      <c r="K7" s="1" t="s">
        <v>10</v>
      </c>
      <c r="L7" s="1" t="s">
        <v>32</v>
      </c>
    </row>
    <row r="8" spans="2:12" s="23" customFormat="1" ht="11.25" x14ac:dyDescent="0.2">
      <c r="B8" s="168">
        <v>1</v>
      </c>
      <c r="C8" s="168"/>
      <c r="D8" s="168"/>
      <c r="E8" s="168"/>
      <c r="F8" s="169"/>
      <c r="G8" s="22">
        <v>2</v>
      </c>
      <c r="H8" s="21"/>
      <c r="I8" s="21">
        <v>4</v>
      </c>
      <c r="J8" s="21">
        <v>5</v>
      </c>
      <c r="K8" s="21" t="s">
        <v>12</v>
      </c>
      <c r="L8" s="21" t="s">
        <v>13</v>
      </c>
    </row>
    <row r="9" spans="2:12" x14ac:dyDescent="0.25">
      <c r="B9" s="170" t="s">
        <v>0</v>
      </c>
      <c r="C9" s="171"/>
      <c r="D9" s="171"/>
      <c r="E9" s="171"/>
      <c r="F9" s="172"/>
      <c r="G9" s="122">
        <f>G10+G11</f>
        <v>9436204.6899999995</v>
      </c>
      <c r="H9" s="122">
        <f>H10+H11</f>
        <v>13554163.970000001</v>
      </c>
      <c r="I9" s="122">
        <f>I10+I11</f>
        <v>13554163.970000001</v>
      </c>
      <c r="J9" s="122">
        <f>J10+J11</f>
        <v>12021860.34</v>
      </c>
      <c r="K9" s="122">
        <f>(J9/G9*100)</f>
        <v>127.40143664687716</v>
      </c>
      <c r="L9" s="122">
        <f t="shared" ref="L9:L15" si="0">IFERROR(J9/I9*100,0)</f>
        <v>88.694960210076317</v>
      </c>
    </row>
    <row r="10" spans="2:12" x14ac:dyDescent="0.25">
      <c r="B10" s="173" t="s">
        <v>33</v>
      </c>
      <c r="C10" s="165"/>
      <c r="D10" s="165"/>
      <c r="E10" s="165"/>
      <c r="F10" s="167"/>
      <c r="G10" s="127">
        <v>9436204.6899999995</v>
      </c>
      <c r="H10" s="127">
        <v>13538093.970000001</v>
      </c>
      <c r="I10" s="127">
        <v>13538093.970000001</v>
      </c>
      <c r="J10" s="127">
        <v>12015680.34</v>
      </c>
      <c r="K10" s="122">
        <f>IFERROR(J10/G10*100,0)</f>
        <v>127.33594421424108</v>
      </c>
      <c r="L10" s="122">
        <f t="shared" si="0"/>
        <v>88.754594011729992</v>
      </c>
    </row>
    <row r="11" spans="2:12" x14ac:dyDescent="0.25">
      <c r="B11" s="166" t="s">
        <v>38</v>
      </c>
      <c r="C11" s="167"/>
      <c r="D11" s="167"/>
      <c r="E11" s="167"/>
      <c r="F11" s="167"/>
      <c r="G11" s="125"/>
      <c r="H11" s="126">
        <v>16070</v>
      </c>
      <c r="I11" s="126">
        <v>16070</v>
      </c>
      <c r="J11" s="125">
        <v>6180</v>
      </c>
      <c r="K11" s="122">
        <f t="shared" ref="K11:K14" si="1">IFERROR(J11/G11*100,0)</f>
        <v>0</v>
      </c>
      <c r="L11" s="122">
        <f t="shared" si="0"/>
        <v>38.456751711263223</v>
      </c>
    </row>
    <row r="12" spans="2:12" x14ac:dyDescent="0.25">
      <c r="B12" s="18" t="s">
        <v>1</v>
      </c>
      <c r="C12" s="30"/>
      <c r="D12" s="30"/>
      <c r="E12" s="30"/>
      <c r="F12" s="30"/>
      <c r="G12" s="122">
        <f>G13+G14</f>
        <v>9179509.5200000014</v>
      </c>
      <c r="H12" s="122">
        <f>H13+H14</f>
        <v>13815936.1</v>
      </c>
      <c r="I12" s="122">
        <f>I13+I14</f>
        <v>13815936.1</v>
      </c>
      <c r="J12" s="122">
        <f>J13+J14</f>
        <v>11691340.74</v>
      </c>
      <c r="K12" s="122">
        <f t="shared" si="1"/>
        <v>127.36345786806262</v>
      </c>
      <c r="L12" s="122">
        <f t="shared" si="0"/>
        <v>84.62213964640442</v>
      </c>
    </row>
    <row r="13" spans="2:12" x14ac:dyDescent="0.25">
      <c r="B13" s="164" t="s">
        <v>34</v>
      </c>
      <c r="C13" s="165"/>
      <c r="D13" s="165"/>
      <c r="E13" s="165"/>
      <c r="F13" s="165"/>
      <c r="G13" s="123">
        <v>8531245.8900000006</v>
      </c>
      <c r="H13" s="123">
        <v>11956748.5</v>
      </c>
      <c r="I13" s="123">
        <v>11956748.5</v>
      </c>
      <c r="J13" s="123">
        <v>10546853.460000001</v>
      </c>
      <c r="K13" s="122">
        <f t="shared" si="1"/>
        <v>123.62618070078859</v>
      </c>
      <c r="L13" s="122">
        <f t="shared" si="0"/>
        <v>88.208374208088429</v>
      </c>
    </row>
    <row r="14" spans="2:12" x14ac:dyDescent="0.25">
      <c r="B14" s="166" t="s">
        <v>35</v>
      </c>
      <c r="C14" s="167"/>
      <c r="D14" s="167"/>
      <c r="E14" s="167"/>
      <c r="F14" s="167"/>
      <c r="G14" s="123">
        <v>648263.63</v>
      </c>
      <c r="H14" s="123">
        <v>1859187.6</v>
      </c>
      <c r="I14" s="123">
        <v>1859187.6</v>
      </c>
      <c r="J14" s="123">
        <v>1144487.28</v>
      </c>
      <c r="K14" s="122">
        <f t="shared" si="1"/>
        <v>176.54658182813679</v>
      </c>
      <c r="L14" s="122">
        <f t="shared" si="0"/>
        <v>61.558461340856617</v>
      </c>
    </row>
    <row r="15" spans="2:12" x14ac:dyDescent="0.25">
      <c r="B15" s="179" t="s">
        <v>42</v>
      </c>
      <c r="C15" s="171"/>
      <c r="D15" s="171"/>
      <c r="E15" s="171"/>
      <c r="F15" s="171"/>
      <c r="G15" s="122">
        <f>G9-G12</f>
        <v>256695.16999999806</v>
      </c>
      <c r="H15" s="122">
        <f>H9-H12</f>
        <v>-261772.12999999896</v>
      </c>
      <c r="I15" s="124">
        <f>I9-I12</f>
        <v>-261772.12999999896</v>
      </c>
      <c r="J15" s="124">
        <f>J9-J12</f>
        <v>330519.59999999963</v>
      </c>
      <c r="K15" s="122">
        <f>IFERROR(J15/G15*100,0)</f>
        <v>128.75957112866678</v>
      </c>
      <c r="L15" s="122">
        <f t="shared" si="0"/>
        <v>-126.26233357997314</v>
      </c>
    </row>
    <row r="16" spans="2:12" ht="18" x14ac:dyDescent="0.25">
      <c r="B16" s="34"/>
      <c r="C16" s="41"/>
      <c r="D16" s="41"/>
      <c r="E16" s="41"/>
      <c r="F16" s="41"/>
      <c r="G16" s="41"/>
      <c r="H16" s="41"/>
      <c r="I16" s="42"/>
      <c r="J16" s="42"/>
      <c r="K16" s="42"/>
      <c r="L16" s="42"/>
    </row>
    <row r="17" spans="1:43" ht="18" customHeight="1" x14ac:dyDescent="0.25">
      <c r="B17" s="174" t="s">
        <v>43</v>
      </c>
      <c r="C17" s="174"/>
      <c r="D17" s="174"/>
      <c r="E17" s="174"/>
      <c r="F17" s="174"/>
      <c r="G17" s="41"/>
      <c r="H17" s="41"/>
      <c r="I17" s="42"/>
      <c r="J17" s="42"/>
      <c r="K17" s="42"/>
      <c r="L17" s="42"/>
    </row>
    <row r="18" spans="1:43" ht="25.5" x14ac:dyDescent="0.25">
      <c r="B18" s="175" t="s">
        <v>2</v>
      </c>
      <c r="C18" s="176"/>
      <c r="D18" s="176"/>
      <c r="E18" s="176"/>
      <c r="F18" s="177"/>
      <c r="G18" s="33" t="s">
        <v>50</v>
      </c>
      <c r="H18" s="32" t="s">
        <v>51</v>
      </c>
      <c r="I18" s="33" t="s">
        <v>52</v>
      </c>
      <c r="J18" s="33" t="s">
        <v>53</v>
      </c>
      <c r="K18" s="1" t="s">
        <v>10</v>
      </c>
      <c r="L18" s="1" t="s">
        <v>32</v>
      </c>
    </row>
    <row r="19" spans="1:43" s="23" customFormat="1" x14ac:dyDescent="0.25">
      <c r="B19" s="168">
        <v>1</v>
      </c>
      <c r="C19" s="168"/>
      <c r="D19" s="168"/>
      <c r="E19" s="168"/>
      <c r="F19" s="169"/>
      <c r="G19" s="22">
        <v>2</v>
      </c>
      <c r="H19" s="21">
        <v>3</v>
      </c>
      <c r="I19" s="21">
        <v>4</v>
      </c>
      <c r="J19" s="21">
        <v>5</v>
      </c>
      <c r="K19" s="21" t="s">
        <v>12</v>
      </c>
      <c r="L19" s="21" t="s">
        <v>13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3"/>
      <c r="B20" s="173" t="s">
        <v>36</v>
      </c>
      <c r="C20" s="184"/>
      <c r="D20" s="184"/>
      <c r="E20" s="184"/>
      <c r="F20" s="185"/>
      <c r="G20" s="16"/>
      <c r="H20" s="16"/>
      <c r="I20" s="16"/>
      <c r="J20" s="16"/>
      <c r="K20" s="16"/>
      <c r="L20" s="16"/>
    </row>
    <row r="21" spans="1:43" x14ac:dyDescent="0.25">
      <c r="A21" s="23"/>
      <c r="B21" s="173" t="s">
        <v>37</v>
      </c>
      <c r="C21" s="165"/>
      <c r="D21" s="165"/>
      <c r="E21" s="165"/>
      <c r="F21" s="165"/>
      <c r="G21" s="16"/>
      <c r="H21" s="16"/>
      <c r="I21" s="16"/>
      <c r="J21" s="16"/>
      <c r="K21" s="16"/>
      <c r="L21" s="16"/>
    </row>
    <row r="22" spans="1:43" s="31" customFormat="1" ht="15" customHeight="1" x14ac:dyDescent="0.25">
      <c r="A22" s="23"/>
      <c r="B22" s="181" t="s">
        <v>39</v>
      </c>
      <c r="C22" s="182"/>
      <c r="D22" s="182"/>
      <c r="E22" s="182"/>
      <c r="F22" s="183"/>
      <c r="G22" s="122">
        <v>256695.17</v>
      </c>
      <c r="H22" s="122">
        <f>H15</f>
        <v>-261772.12999999896</v>
      </c>
      <c r="I22" s="122">
        <f>I15</f>
        <v>-261772.12999999896</v>
      </c>
      <c r="J22" s="122">
        <f>J15</f>
        <v>330519.59999999963</v>
      </c>
      <c r="K22" s="122">
        <f>(J22/G22*100)</f>
        <v>128.75957112866581</v>
      </c>
      <c r="L22" s="122">
        <f>J22/I22*100</f>
        <v>-126.26233357997314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1" customFormat="1" ht="15" customHeight="1" x14ac:dyDescent="0.25">
      <c r="A23" s="23"/>
      <c r="B23" s="181" t="s">
        <v>44</v>
      </c>
      <c r="C23" s="182"/>
      <c r="D23" s="182"/>
      <c r="E23" s="182"/>
      <c r="F23" s="183"/>
      <c r="G23" s="122">
        <v>5076.96</v>
      </c>
      <c r="H23" s="122">
        <v>261772.13</v>
      </c>
      <c r="I23" s="122">
        <v>261772.13</v>
      </c>
      <c r="J23" s="122">
        <v>261772.13</v>
      </c>
      <c r="K23" s="122">
        <f>IFERROR(J23/G23*100,0)</f>
        <v>5156.0802133560246</v>
      </c>
      <c r="L23" s="122">
        <f>IFERROR(J23/I23*100,0)</f>
        <v>100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3"/>
      <c r="B24" s="179" t="s">
        <v>45</v>
      </c>
      <c r="C24" s="171"/>
      <c r="D24" s="171"/>
      <c r="E24" s="171"/>
      <c r="F24" s="171"/>
      <c r="G24" s="122">
        <f>G22+G23</f>
        <v>261772.13</v>
      </c>
      <c r="H24" s="17">
        <v>0</v>
      </c>
      <c r="I24" s="17">
        <v>0</v>
      </c>
      <c r="J24" s="122">
        <f>J22+J23</f>
        <v>592291.72999999963</v>
      </c>
      <c r="K24" s="122">
        <f>IFERROR(J24/G24*100,0)</f>
        <v>226.26233357997262</v>
      </c>
      <c r="L24" s="122">
        <f>IFERROR(J24/I24*100,0)</f>
        <v>0</v>
      </c>
    </row>
    <row r="25" spans="1:43" ht="15.75" x14ac:dyDescent="0.25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35"/>
    </row>
    <row r="26" spans="1:43" ht="15.75" x14ac:dyDescent="0.25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</row>
    <row r="29" spans="1:43" x14ac:dyDescent="0.25"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</row>
    <row r="30" spans="1:43" ht="15" customHeight="1" x14ac:dyDescent="0.25">
      <c r="B30" s="187"/>
      <c r="C30" s="187"/>
      <c r="D30" s="187"/>
      <c r="E30" s="187"/>
      <c r="F30" s="187"/>
      <c r="G30" s="187"/>
      <c r="H30" s="187"/>
      <c r="I30" s="187"/>
      <c r="J30" s="187"/>
      <c r="K30" s="187"/>
      <c r="L30" s="187"/>
    </row>
    <row r="31" spans="1:43" ht="36.75" customHeight="1" x14ac:dyDescent="0.25"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</row>
    <row r="32" spans="1:43" ht="15" customHeight="1" x14ac:dyDescent="0.25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</row>
    <row r="33" spans="2:12" x14ac:dyDescent="0.2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</row>
  </sheetData>
  <mergeCells count="26"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11"/>
  <sheetViews>
    <sheetView workbookViewId="0">
      <selection activeCell="E1" sqref="B1:M11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7" width="14.85546875" customWidth="1"/>
    <col min="8" max="8" width="13.85546875" customWidth="1"/>
    <col min="9" max="9" width="15" customWidth="1"/>
    <col min="10" max="10" width="16.5703125" customWidth="1"/>
    <col min="11" max="11" width="13.5703125" customWidth="1"/>
    <col min="12" max="12" width="10.14062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88" t="s">
        <v>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88" t="s">
        <v>46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88" t="s">
        <v>11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6.25" x14ac:dyDescent="0.25">
      <c r="F8" s="47" t="s">
        <v>49</v>
      </c>
      <c r="G8" s="48" t="s">
        <v>53</v>
      </c>
      <c r="H8" s="48" t="s">
        <v>266</v>
      </c>
      <c r="I8" s="48" t="s">
        <v>267</v>
      </c>
      <c r="J8" s="48" t="s">
        <v>268</v>
      </c>
      <c r="K8" s="47" t="s">
        <v>54</v>
      </c>
      <c r="L8" s="47" t="s">
        <v>55</v>
      </c>
    </row>
    <row r="9" spans="2:12" x14ac:dyDescent="0.25">
      <c r="F9" s="50">
        <v>1</v>
      </c>
      <c r="G9" s="51">
        <v>2</v>
      </c>
      <c r="H9" s="51">
        <v>3</v>
      </c>
      <c r="I9" s="51">
        <v>4</v>
      </c>
      <c r="J9" s="51">
        <v>5</v>
      </c>
      <c r="K9" s="50">
        <v>6</v>
      </c>
      <c r="L9" s="50">
        <v>7</v>
      </c>
    </row>
    <row r="10" spans="2:12" x14ac:dyDescent="0.25">
      <c r="F10" s="120" t="s">
        <v>230</v>
      </c>
      <c r="G10" s="117"/>
      <c r="H10" s="117"/>
      <c r="I10" s="117"/>
      <c r="J10" s="117"/>
      <c r="K10" s="117"/>
      <c r="L10" s="129"/>
    </row>
    <row r="11" spans="2:12" x14ac:dyDescent="0.25">
      <c r="F11" s="120" t="s">
        <v>231</v>
      </c>
      <c r="G11" s="118">
        <v>9436204.6899999995</v>
      </c>
      <c r="H11" s="118">
        <v>11651310</v>
      </c>
      <c r="I11" s="118">
        <v>13538093.970000001</v>
      </c>
      <c r="J11" s="118">
        <v>12015680.34</v>
      </c>
      <c r="K11" s="119">
        <v>127.34</v>
      </c>
      <c r="L11" s="130">
        <v>88.75</v>
      </c>
    </row>
    <row r="12" spans="2:12" ht="26.25" x14ac:dyDescent="0.25">
      <c r="F12" s="120" t="s">
        <v>232</v>
      </c>
      <c r="G12" s="118">
        <v>32374.99</v>
      </c>
      <c r="H12" s="118">
        <v>487044</v>
      </c>
      <c r="I12" s="118">
        <v>696567.97</v>
      </c>
      <c r="J12" s="118">
        <v>43572.28</v>
      </c>
      <c r="K12" s="119">
        <v>134.59</v>
      </c>
      <c r="L12" s="130">
        <v>6.26</v>
      </c>
    </row>
    <row r="13" spans="2:12" ht="26.25" x14ac:dyDescent="0.25">
      <c r="F13" s="120" t="s">
        <v>233</v>
      </c>
      <c r="G13" s="118">
        <v>10912.8</v>
      </c>
      <c r="H13" s="117"/>
      <c r="I13" s="117"/>
      <c r="J13" s="117"/>
      <c r="K13" s="117"/>
      <c r="L13" s="129"/>
    </row>
    <row r="14" spans="2:12" ht="26.25" x14ac:dyDescent="0.25">
      <c r="F14" s="120" t="s">
        <v>234</v>
      </c>
      <c r="G14" s="118">
        <v>10912.8</v>
      </c>
      <c r="H14" s="117"/>
      <c r="I14" s="117"/>
      <c r="J14" s="117"/>
      <c r="K14" s="117"/>
      <c r="L14" s="129"/>
    </row>
    <row r="15" spans="2:12" x14ac:dyDescent="0.25">
      <c r="F15" s="120" t="s">
        <v>235</v>
      </c>
      <c r="G15" s="118">
        <v>21462.19</v>
      </c>
      <c r="H15" s="117"/>
      <c r="I15" s="117"/>
      <c r="J15" s="118">
        <v>43572.28</v>
      </c>
      <c r="K15" s="119">
        <v>203.02</v>
      </c>
      <c r="L15" s="129"/>
    </row>
    <row r="16" spans="2:12" ht="26.25" x14ac:dyDescent="0.25">
      <c r="F16" s="120" t="s">
        <v>236</v>
      </c>
      <c r="G16" s="118">
        <v>21462.19</v>
      </c>
      <c r="H16" s="117"/>
      <c r="I16" s="117"/>
      <c r="J16" s="118">
        <v>43572.28</v>
      </c>
      <c r="K16" s="119">
        <v>203.02</v>
      </c>
      <c r="L16" s="129"/>
    </row>
    <row r="17" spans="6:12" x14ac:dyDescent="0.25">
      <c r="F17" s="120" t="s">
        <v>237</v>
      </c>
      <c r="G17" s="119">
        <v>586.79</v>
      </c>
      <c r="H17" s="118">
        <v>1540</v>
      </c>
      <c r="I17" s="118">
        <v>1540</v>
      </c>
      <c r="J17" s="119">
        <v>505.48</v>
      </c>
      <c r="K17" s="119">
        <v>86.14</v>
      </c>
      <c r="L17" s="130">
        <v>32.82</v>
      </c>
    </row>
    <row r="18" spans="6:12" x14ac:dyDescent="0.25">
      <c r="F18" s="120" t="s">
        <v>238</v>
      </c>
      <c r="G18" s="119">
        <v>586.79</v>
      </c>
      <c r="H18" s="117"/>
      <c r="I18" s="117"/>
      <c r="J18" s="119">
        <v>505.48</v>
      </c>
      <c r="K18" s="119">
        <v>86.14</v>
      </c>
      <c r="L18" s="129"/>
    </row>
    <row r="19" spans="6:12" ht="26.25" x14ac:dyDescent="0.25">
      <c r="F19" s="120" t="s">
        <v>239</v>
      </c>
      <c r="G19" s="119">
        <v>586.79</v>
      </c>
      <c r="H19" s="117"/>
      <c r="I19" s="117"/>
      <c r="J19" s="119">
        <v>505.48</v>
      </c>
      <c r="K19" s="119">
        <v>86.14</v>
      </c>
      <c r="L19" s="129"/>
    </row>
    <row r="20" spans="6:12" ht="26.25" x14ac:dyDescent="0.25">
      <c r="F20" s="120" t="s">
        <v>240</v>
      </c>
      <c r="G20" s="118">
        <v>20173.84</v>
      </c>
      <c r="H20" s="118">
        <v>38610</v>
      </c>
      <c r="I20" s="118">
        <v>38610</v>
      </c>
      <c r="J20" s="118">
        <v>25898.21</v>
      </c>
      <c r="K20" s="119">
        <v>128.38</v>
      </c>
      <c r="L20" s="130">
        <v>67.08</v>
      </c>
    </row>
    <row r="21" spans="6:12" x14ac:dyDescent="0.25">
      <c r="F21" s="120" t="s">
        <v>241</v>
      </c>
      <c r="G21" s="118">
        <v>20173.84</v>
      </c>
      <c r="H21" s="117"/>
      <c r="I21" s="117"/>
      <c r="J21" s="118">
        <v>25898.21</v>
      </c>
      <c r="K21" s="119">
        <v>128.38</v>
      </c>
      <c r="L21" s="129"/>
    </row>
    <row r="22" spans="6:12" x14ac:dyDescent="0.25">
      <c r="F22" s="120" t="s">
        <v>242</v>
      </c>
      <c r="G22" s="118">
        <v>20173.84</v>
      </c>
      <c r="H22" s="117"/>
      <c r="I22" s="117"/>
      <c r="J22" s="118">
        <v>25898.21</v>
      </c>
      <c r="K22" s="119">
        <v>128.38</v>
      </c>
      <c r="L22" s="129"/>
    </row>
    <row r="23" spans="6:12" ht="39" x14ac:dyDescent="0.25">
      <c r="F23" s="120" t="s">
        <v>243</v>
      </c>
      <c r="G23" s="118">
        <v>110592.7</v>
      </c>
      <c r="H23" s="118">
        <v>262960</v>
      </c>
      <c r="I23" s="118">
        <v>273360</v>
      </c>
      <c r="J23" s="118">
        <v>62656.75</v>
      </c>
      <c r="K23" s="119">
        <v>56.66</v>
      </c>
      <c r="L23" s="130">
        <v>22.92</v>
      </c>
    </row>
    <row r="24" spans="6:12" ht="26.25" x14ac:dyDescent="0.25">
      <c r="F24" s="120" t="s">
        <v>244</v>
      </c>
      <c r="G24" s="118">
        <v>110592.7</v>
      </c>
      <c r="H24" s="117"/>
      <c r="I24" s="117"/>
      <c r="J24" s="118">
        <v>62656.75</v>
      </c>
      <c r="K24" s="119">
        <v>56.66</v>
      </c>
      <c r="L24" s="129"/>
    </row>
    <row r="25" spans="6:12" x14ac:dyDescent="0.25">
      <c r="F25" s="120" t="s">
        <v>245</v>
      </c>
      <c r="G25" s="118">
        <v>110592.7</v>
      </c>
      <c r="H25" s="117"/>
      <c r="I25" s="117"/>
      <c r="J25" s="118">
        <v>62656.75</v>
      </c>
      <c r="K25" s="119">
        <v>56.66</v>
      </c>
      <c r="L25" s="129"/>
    </row>
    <row r="26" spans="6:12" ht="26.25" x14ac:dyDescent="0.25">
      <c r="F26" s="120" t="s">
        <v>246</v>
      </c>
      <c r="G26" s="118">
        <v>9272049.8599999994</v>
      </c>
      <c r="H26" s="118">
        <v>10854989</v>
      </c>
      <c r="I26" s="118">
        <v>12521849</v>
      </c>
      <c r="J26" s="118">
        <v>11883047.619999999</v>
      </c>
      <c r="K26" s="119">
        <v>128.16</v>
      </c>
      <c r="L26" s="130">
        <v>94.9</v>
      </c>
    </row>
    <row r="27" spans="6:12" ht="39" x14ac:dyDescent="0.25">
      <c r="F27" s="120" t="s">
        <v>247</v>
      </c>
      <c r="G27" s="118">
        <v>752989</v>
      </c>
      <c r="H27" s="117"/>
      <c r="I27" s="117"/>
      <c r="J27" s="118">
        <v>1232948.96</v>
      </c>
      <c r="K27" s="119">
        <v>163.74</v>
      </c>
      <c r="L27" s="129"/>
    </row>
    <row r="28" spans="6:12" ht="26.25" x14ac:dyDescent="0.25">
      <c r="F28" s="120" t="s">
        <v>248</v>
      </c>
      <c r="G28" s="118">
        <v>175132.75</v>
      </c>
      <c r="H28" s="117"/>
      <c r="I28" s="117"/>
      <c r="J28" s="118">
        <v>226910.39</v>
      </c>
      <c r="K28" s="119">
        <v>129.56</v>
      </c>
      <c r="L28" s="129"/>
    </row>
    <row r="29" spans="6:12" ht="39" x14ac:dyDescent="0.25">
      <c r="F29" s="120" t="s">
        <v>249</v>
      </c>
      <c r="G29" s="118">
        <v>577856.25</v>
      </c>
      <c r="H29" s="117"/>
      <c r="I29" s="117"/>
      <c r="J29" s="118">
        <v>1006038.57</v>
      </c>
      <c r="K29" s="119">
        <v>174.1</v>
      </c>
      <c r="L29" s="129"/>
    </row>
    <row r="30" spans="6:12" ht="26.25" x14ac:dyDescent="0.25">
      <c r="F30" s="120" t="s">
        <v>250</v>
      </c>
      <c r="G30" s="118">
        <v>8519060.8599999994</v>
      </c>
      <c r="H30" s="117"/>
      <c r="I30" s="117"/>
      <c r="J30" s="118">
        <v>10650098.66</v>
      </c>
      <c r="K30" s="119">
        <v>125.01</v>
      </c>
      <c r="L30" s="129"/>
    </row>
    <row r="31" spans="6:12" ht="26.25" x14ac:dyDescent="0.25">
      <c r="F31" s="120" t="s">
        <v>251</v>
      </c>
      <c r="G31" s="118">
        <v>8519060.8599999994</v>
      </c>
      <c r="H31" s="117"/>
      <c r="I31" s="117"/>
      <c r="J31" s="118">
        <v>10650098.66</v>
      </c>
      <c r="K31" s="119">
        <v>125.01</v>
      </c>
      <c r="L31" s="129"/>
    </row>
    <row r="32" spans="6:12" x14ac:dyDescent="0.25">
      <c r="F32" s="120" t="s">
        <v>252</v>
      </c>
      <c r="G32" s="119">
        <v>426.51</v>
      </c>
      <c r="H32" s="118">
        <v>6167</v>
      </c>
      <c r="I32" s="118">
        <v>6167</v>
      </c>
      <c r="J32" s="117"/>
      <c r="K32" s="117"/>
      <c r="L32" s="129"/>
    </row>
    <row r="33" spans="6:12" x14ac:dyDescent="0.25">
      <c r="F33" s="120" t="s">
        <v>253</v>
      </c>
      <c r="G33" s="119">
        <v>426.51</v>
      </c>
      <c r="H33" s="117"/>
      <c r="I33" s="117"/>
      <c r="J33" s="117"/>
      <c r="K33" s="117"/>
      <c r="L33" s="129"/>
    </row>
    <row r="34" spans="6:12" x14ac:dyDescent="0.25">
      <c r="F34" s="120" t="s">
        <v>254</v>
      </c>
      <c r="G34" s="119">
        <v>426.51</v>
      </c>
      <c r="H34" s="117"/>
      <c r="I34" s="117"/>
      <c r="J34" s="117"/>
      <c r="K34" s="117"/>
      <c r="L34" s="129"/>
    </row>
    <row r="35" spans="6:12" x14ac:dyDescent="0.25">
      <c r="F35" s="120" t="s">
        <v>255</v>
      </c>
      <c r="G35" s="117"/>
      <c r="H35" s="118">
        <v>6070</v>
      </c>
      <c r="I35" s="118">
        <v>16070</v>
      </c>
      <c r="J35" s="118">
        <v>6180</v>
      </c>
      <c r="K35" s="117"/>
      <c r="L35" s="130">
        <v>38.46</v>
      </c>
    </row>
    <row r="36" spans="6:12" ht="26.25" x14ac:dyDescent="0.25">
      <c r="F36" s="120" t="s">
        <v>256</v>
      </c>
      <c r="G36" s="117"/>
      <c r="H36" s="118">
        <v>6070</v>
      </c>
      <c r="I36" s="118">
        <v>16070</v>
      </c>
      <c r="J36" s="118">
        <v>6180</v>
      </c>
      <c r="K36" s="117"/>
      <c r="L36" s="130">
        <v>38.46</v>
      </c>
    </row>
    <row r="37" spans="6:12" x14ac:dyDescent="0.25">
      <c r="F37" s="120" t="s">
        <v>270</v>
      </c>
      <c r="G37" s="117"/>
      <c r="H37" s="117"/>
      <c r="I37" s="117"/>
      <c r="J37" s="118">
        <v>6180</v>
      </c>
      <c r="K37" s="117"/>
      <c r="L37" s="129"/>
    </row>
    <row r="38" spans="6:12" x14ac:dyDescent="0.25">
      <c r="F38" s="120" t="s">
        <v>271</v>
      </c>
      <c r="G38" s="117"/>
      <c r="H38" s="117"/>
      <c r="I38" s="117"/>
      <c r="J38" s="118">
        <v>6180</v>
      </c>
      <c r="K38" s="117"/>
      <c r="L38" s="129"/>
    </row>
    <row r="39" spans="6:12" x14ac:dyDescent="0.25">
      <c r="F39" s="120" t="s">
        <v>257</v>
      </c>
      <c r="G39" s="118">
        <v>9436204.6899999995</v>
      </c>
      <c r="H39" s="118">
        <v>11657380</v>
      </c>
      <c r="I39" s="118">
        <v>13554163.970000001</v>
      </c>
      <c r="J39" s="118">
        <v>12021860.34</v>
      </c>
      <c r="K39" s="119">
        <v>127.4</v>
      </c>
      <c r="L39" s="130">
        <v>88.69</v>
      </c>
    </row>
    <row r="40" spans="6:12" x14ac:dyDescent="0.25">
      <c r="F40" s="120" t="s">
        <v>58</v>
      </c>
      <c r="G40" s="118">
        <v>8531245.8900000006</v>
      </c>
      <c r="H40" s="118">
        <v>10574649</v>
      </c>
      <c r="I40" s="118">
        <v>11956748.5</v>
      </c>
      <c r="J40" s="118">
        <v>10546853.460000001</v>
      </c>
      <c r="K40" s="119">
        <v>123.63</v>
      </c>
      <c r="L40" s="130">
        <v>88.21</v>
      </c>
    </row>
    <row r="41" spans="6:12" x14ac:dyDescent="0.25">
      <c r="F41" s="120" t="s">
        <v>73</v>
      </c>
      <c r="G41" s="118">
        <v>7039599.5899999999</v>
      </c>
      <c r="H41" s="118">
        <v>8391335</v>
      </c>
      <c r="I41" s="118">
        <v>9694855.1099999994</v>
      </c>
      <c r="J41" s="118">
        <v>8867538.1199999992</v>
      </c>
      <c r="K41" s="119">
        <v>125.97</v>
      </c>
      <c r="L41" s="130">
        <v>91.47</v>
      </c>
    </row>
    <row r="42" spans="6:12" x14ac:dyDescent="0.25">
      <c r="F42" s="120" t="s">
        <v>74</v>
      </c>
      <c r="G42" s="118">
        <v>6093880</v>
      </c>
      <c r="H42" s="117"/>
      <c r="I42" s="117"/>
      <c r="J42" s="118">
        <v>7673100.0700000003</v>
      </c>
      <c r="K42" s="119">
        <v>125.91</v>
      </c>
      <c r="L42" s="129"/>
    </row>
    <row r="43" spans="6:12" x14ac:dyDescent="0.25">
      <c r="F43" s="120" t="s">
        <v>75</v>
      </c>
      <c r="G43" s="118">
        <v>5594859.7599999998</v>
      </c>
      <c r="H43" s="117"/>
      <c r="I43" s="117"/>
      <c r="J43" s="118">
        <v>7114969.8700000001</v>
      </c>
      <c r="K43" s="119">
        <v>127.17</v>
      </c>
      <c r="L43" s="129"/>
    </row>
    <row r="44" spans="6:12" x14ac:dyDescent="0.25">
      <c r="F44" s="120" t="s">
        <v>76</v>
      </c>
      <c r="G44" s="118">
        <v>429491.05</v>
      </c>
      <c r="H44" s="117"/>
      <c r="I44" s="117"/>
      <c r="J44" s="118">
        <v>558130.19999999995</v>
      </c>
      <c r="K44" s="119">
        <v>129.94999999999999</v>
      </c>
      <c r="L44" s="129"/>
    </row>
    <row r="45" spans="6:12" x14ac:dyDescent="0.25">
      <c r="F45" s="120" t="s">
        <v>77</v>
      </c>
      <c r="G45" s="118">
        <v>69529.19</v>
      </c>
      <c r="H45" s="117"/>
      <c r="I45" s="117"/>
      <c r="J45" s="117"/>
      <c r="K45" s="117"/>
      <c r="L45" s="129"/>
    </row>
    <row r="46" spans="6:12" x14ac:dyDescent="0.25">
      <c r="F46" s="120" t="s">
        <v>109</v>
      </c>
      <c r="G46" s="118">
        <v>237629.86</v>
      </c>
      <c r="H46" s="117"/>
      <c r="I46" s="117"/>
      <c r="J46" s="118">
        <v>256754.8</v>
      </c>
      <c r="K46" s="119">
        <v>108.05</v>
      </c>
      <c r="L46" s="129"/>
    </row>
    <row r="47" spans="6:12" x14ac:dyDescent="0.25">
      <c r="F47" s="120" t="s">
        <v>110</v>
      </c>
      <c r="G47" s="118">
        <v>237629.86</v>
      </c>
      <c r="H47" s="117"/>
      <c r="I47" s="117"/>
      <c r="J47" s="118">
        <v>256754.8</v>
      </c>
      <c r="K47" s="119">
        <v>108.05</v>
      </c>
      <c r="L47" s="129"/>
    </row>
    <row r="48" spans="6:12" x14ac:dyDescent="0.25">
      <c r="F48" s="120" t="s">
        <v>78</v>
      </c>
      <c r="G48" s="118">
        <v>708089.73</v>
      </c>
      <c r="H48" s="117"/>
      <c r="I48" s="117"/>
      <c r="J48" s="118">
        <v>937683.25</v>
      </c>
      <c r="K48" s="119">
        <v>132.41999999999999</v>
      </c>
      <c r="L48" s="129"/>
    </row>
    <row r="49" spans="6:12" x14ac:dyDescent="0.25">
      <c r="F49" s="120" t="s">
        <v>79</v>
      </c>
      <c r="G49" s="118">
        <v>707967.5</v>
      </c>
      <c r="H49" s="117"/>
      <c r="I49" s="117"/>
      <c r="J49" s="118">
        <v>937677.58</v>
      </c>
      <c r="K49" s="119">
        <v>132.44999999999999</v>
      </c>
      <c r="L49" s="129"/>
    </row>
    <row r="50" spans="6:12" ht="26.25" x14ac:dyDescent="0.25">
      <c r="F50" s="120" t="s">
        <v>80</v>
      </c>
      <c r="G50" s="119">
        <v>122.23</v>
      </c>
      <c r="H50" s="117"/>
      <c r="I50" s="117"/>
      <c r="J50" s="119">
        <v>5.67</v>
      </c>
      <c r="K50" s="119">
        <v>4.6399999999999997</v>
      </c>
      <c r="L50" s="129"/>
    </row>
    <row r="51" spans="6:12" x14ac:dyDescent="0.25">
      <c r="F51" s="120" t="s">
        <v>59</v>
      </c>
      <c r="G51" s="118">
        <v>1447648.36</v>
      </c>
      <c r="H51" s="118">
        <v>2074196</v>
      </c>
      <c r="I51" s="118">
        <v>2139365.39</v>
      </c>
      <c r="J51" s="118">
        <v>1655036.35</v>
      </c>
      <c r="K51" s="119">
        <v>114.33</v>
      </c>
      <c r="L51" s="130">
        <v>77.36</v>
      </c>
    </row>
    <row r="52" spans="6:12" x14ac:dyDescent="0.25">
      <c r="F52" s="120" t="s">
        <v>111</v>
      </c>
      <c r="G52" s="118">
        <v>285911.11</v>
      </c>
      <c r="H52" s="117"/>
      <c r="I52" s="117"/>
      <c r="J52" s="118">
        <v>329627.33</v>
      </c>
      <c r="K52" s="119">
        <v>115.29</v>
      </c>
      <c r="L52" s="129"/>
    </row>
    <row r="53" spans="6:12" x14ac:dyDescent="0.25">
      <c r="F53" s="120" t="s">
        <v>112</v>
      </c>
      <c r="G53" s="118">
        <v>7350.64</v>
      </c>
      <c r="H53" s="117"/>
      <c r="I53" s="117"/>
      <c r="J53" s="118">
        <v>5529.83</v>
      </c>
      <c r="K53" s="119">
        <v>75.23</v>
      </c>
      <c r="L53" s="129"/>
    </row>
    <row r="54" spans="6:12" ht="26.25" x14ac:dyDescent="0.25">
      <c r="F54" s="120" t="s">
        <v>113</v>
      </c>
      <c r="G54" s="118">
        <v>268311.48</v>
      </c>
      <c r="H54" s="117"/>
      <c r="I54" s="117"/>
      <c r="J54" s="118">
        <v>313466.32</v>
      </c>
      <c r="K54" s="119">
        <v>116.83</v>
      </c>
      <c r="L54" s="129"/>
    </row>
    <row r="55" spans="6:12" x14ac:dyDescent="0.25">
      <c r="F55" s="120" t="s">
        <v>114</v>
      </c>
      <c r="G55" s="118">
        <v>9912.99</v>
      </c>
      <c r="H55" s="117"/>
      <c r="I55" s="117"/>
      <c r="J55" s="118">
        <v>10107.18</v>
      </c>
      <c r="K55" s="119">
        <v>101.96</v>
      </c>
      <c r="L55" s="129"/>
    </row>
    <row r="56" spans="6:12" x14ac:dyDescent="0.25">
      <c r="F56" s="120" t="s">
        <v>115</v>
      </c>
      <c r="G56" s="119">
        <v>336</v>
      </c>
      <c r="H56" s="117"/>
      <c r="I56" s="117"/>
      <c r="J56" s="119">
        <v>524</v>
      </c>
      <c r="K56" s="119">
        <v>155.94999999999999</v>
      </c>
      <c r="L56" s="129"/>
    </row>
    <row r="57" spans="6:12" x14ac:dyDescent="0.25">
      <c r="F57" s="120" t="s">
        <v>60</v>
      </c>
      <c r="G57" s="118">
        <v>391879.96</v>
      </c>
      <c r="H57" s="117"/>
      <c r="I57" s="117"/>
      <c r="J57" s="118">
        <v>422386.88</v>
      </c>
      <c r="K57" s="119">
        <v>107.78</v>
      </c>
      <c r="L57" s="129"/>
    </row>
    <row r="58" spans="6:12" x14ac:dyDescent="0.25">
      <c r="F58" s="120" t="s">
        <v>81</v>
      </c>
      <c r="G58" s="118">
        <v>21746.47</v>
      </c>
      <c r="H58" s="117"/>
      <c r="I58" s="117"/>
      <c r="J58" s="118">
        <v>22866.3</v>
      </c>
      <c r="K58" s="119">
        <v>105.15</v>
      </c>
      <c r="L58" s="129"/>
    </row>
    <row r="59" spans="6:12" x14ac:dyDescent="0.25">
      <c r="F59" s="120" t="s">
        <v>82</v>
      </c>
      <c r="G59" s="118">
        <v>61871.68</v>
      </c>
      <c r="H59" s="117"/>
      <c r="I59" s="117"/>
      <c r="J59" s="118">
        <v>2645.04</v>
      </c>
      <c r="K59" s="119">
        <v>4.28</v>
      </c>
      <c r="L59" s="129"/>
    </row>
    <row r="60" spans="6:12" x14ac:dyDescent="0.25">
      <c r="F60" s="120" t="s">
        <v>83</v>
      </c>
      <c r="G60" s="118">
        <v>259829.83</v>
      </c>
      <c r="H60" s="117"/>
      <c r="I60" s="117"/>
      <c r="J60" s="118">
        <v>310888.84000000003</v>
      </c>
      <c r="K60" s="119">
        <v>119.65</v>
      </c>
      <c r="L60" s="129"/>
    </row>
    <row r="61" spans="6:12" ht="26.25" x14ac:dyDescent="0.25">
      <c r="F61" s="120" t="s">
        <v>84</v>
      </c>
      <c r="G61" s="118">
        <v>6381.9</v>
      </c>
      <c r="H61" s="117"/>
      <c r="I61" s="117"/>
      <c r="J61" s="118">
        <v>7508.98</v>
      </c>
      <c r="K61" s="119">
        <v>117.66</v>
      </c>
      <c r="L61" s="129"/>
    </row>
    <row r="62" spans="6:12" x14ac:dyDescent="0.25">
      <c r="F62" s="120" t="s">
        <v>61</v>
      </c>
      <c r="G62" s="118">
        <v>33916.550000000003</v>
      </c>
      <c r="H62" s="117"/>
      <c r="I62" s="117"/>
      <c r="J62" s="118">
        <v>46771.95</v>
      </c>
      <c r="K62" s="119">
        <v>137.9</v>
      </c>
      <c r="L62" s="129"/>
    </row>
    <row r="63" spans="6:12" x14ac:dyDescent="0.25">
      <c r="F63" s="120" t="s">
        <v>62</v>
      </c>
      <c r="G63" s="118">
        <v>8133.53</v>
      </c>
      <c r="H63" s="117"/>
      <c r="I63" s="117"/>
      <c r="J63" s="118">
        <v>31705.77</v>
      </c>
      <c r="K63" s="119">
        <v>389.82</v>
      </c>
      <c r="L63" s="129"/>
    </row>
    <row r="64" spans="6:12" x14ac:dyDescent="0.25">
      <c r="F64" s="120" t="s">
        <v>63</v>
      </c>
      <c r="G64" s="118">
        <v>699039.07</v>
      </c>
      <c r="H64" s="117"/>
      <c r="I64" s="117"/>
      <c r="J64" s="118">
        <v>763030.15</v>
      </c>
      <c r="K64" s="119">
        <v>109.15</v>
      </c>
      <c r="L64" s="129"/>
    </row>
    <row r="65" spans="6:12" x14ac:dyDescent="0.25">
      <c r="F65" s="120" t="s">
        <v>85</v>
      </c>
      <c r="G65" s="118">
        <v>26491.27</v>
      </c>
      <c r="H65" s="117"/>
      <c r="I65" s="117"/>
      <c r="J65" s="118">
        <v>35020.019999999997</v>
      </c>
      <c r="K65" s="119">
        <v>132.19</v>
      </c>
      <c r="L65" s="129"/>
    </row>
    <row r="66" spans="6:12" x14ac:dyDescent="0.25">
      <c r="F66" s="120" t="s">
        <v>64</v>
      </c>
      <c r="G66" s="118">
        <v>234054</v>
      </c>
      <c r="H66" s="117"/>
      <c r="I66" s="117"/>
      <c r="J66" s="118">
        <v>326554.33</v>
      </c>
      <c r="K66" s="119">
        <v>139.52000000000001</v>
      </c>
      <c r="L66" s="129"/>
    </row>
    <row r="67" spans="6:12" x14ac:dyDescent="0.25">
      <c r="F67" s="120" t="s">
        <v>116</v>
      </c>
      <c r="G67" s="118">
        <v>2646.55</v>
      </c>
      <c r="H67" s="117"/>
      <c r="I67" s="117"/>
      <c r="J67" s="118">
        <v>2778.4</v>
      </c>
      <c r="K67" s="119">
        <v>104.98</v>
      </c>
      <c r="L67" s="129"/>
    </row>
    <row r="68" spans="6:12" x14ac:dyDescent="0.25">
      <c r="F68" s="120" t="s">
        <v>86</v>
      </c>
      <c r="G68" s="118">
        <v>24609.3</v>
      </c>
      <c r="H68" s="117"/>
      <c r="I68" s="117"/>
      <c r="J68" s="118">
        <v>34146.300000000003</v>
      </c>
      <c r="K68" s="119">
        <v>138.75</v>
      </c>
      <c r="L68" s="129"/>
    </row>
    <row r="69" spans="6:12" x14ac:dyDescent="0.25">
      <c r="F69" s="120" t="s">
        <v>87</v>
      </c>
      <c r="G69" s="118">
        <v>13019.57</v>
      </c>
      <c r="H69" s="117"/>
      <c r="I69" s="117"/>
      <c r="J69" s="118">
        <v>10403.530000000001</v>
      </c>
      <c r="K69" s="119">
        <v>79.91</v>
      </c>
      <c r="L69" s="129"/>
    </row>
    <row r="70" spans="6:12" x14ac:dyDescent="0.25">
      <c r="F70" s="120" t="s">
        <v>117</v>
      </c>
      <c r="G70" s="118">
        <v>20913.759999999998</v>
      </c>
      <c r="H70" s="117"/>
      <c r="I70" s="117"/>
      <c r="J70" s="118">
        <v>16464.419999999998</v>
      </c>
      <c r="K70" s="119">
        <v>78.73</v>
      </c>
      <c r="L70" s="129"/>
    </row>
    <row r="71" spans="6:12" x14ac:dyDescent="0.25">
      <c r="F71" s="120" t="s">
        <v>88</v>
      </c>
      <c r="G71" s="118">
        <v>274496.09000000003</v>
      </c>
      <c r="H71" s="117"/>
      <c r="I71" s="117"/>
      <c r="J71" s="118">
        <v>197925.39</v>
      </c>
      <c r="K71" s="119">
        <v>72.099999999999994</v>
      </c>
      <c r="L71" s="129"/>
    </row>
    <row r="72" spans="6:12" x14ac:dyDescent="0.25">
      <c r="F72" s="120" t="s">
        <v>89</v>
      </c>
      <c r="G72" s="118">
        <v>36342.18</v>
      </c>
      <c r="H72" s="117"/>
      <c r="I72" s="117"/>
      <c r="J72" s="118">
        <v>54043.49</v>
      </c>
      <c r="K72" s="119">
        <v>148.71</v>
      </c>
      <c r="L72" s="129"/>
    </row>
    <row r="73" spans="6:12" x14ac:dyDescent="0.25">
      <c r="F73" s="120" t="s">
        <v>118</v>
      </c>
      <c r="G73" s="118">
        <v>66466.350000000006</v>
      </c>
      <c r="H73" s="117"/>
      <c r="I73" s="117"/>
      <c r="J73" s="118">
        <v>85694.27</v>
      </c>
      <c r="K73" s="119">
        <v>128.93</v>
      </c>
      <c r="L73" s="129"/>
    </row>
    <row r="74" spans="6:12" ht="26.25" x14ac:dyDescent="0.25">
      <c r="F74" s="120" t="s">
        <v>272</v>
      </c>
      <c r="G74" s="117"/>
      <c r="H74" s="117"/>
      <c r="I74" s="117"/>
      <c r="J74" s="118">
        <v>74351.88</v>
      </c>
      <c r="K74" s="117"/>
      <c r="L74" s="129"/>
    </row>
    <row r="75" spans="6:12" ht="26.25" x14ac:dyDescent="0.25">
      <c r="F75" s="120" t="s">
        <v>273</v>
      </c>
      <c r="G75" s="117"/>
      <c r="H75" s="117"/>
      <c r="I75" s="117"/>
      <c r="J75" s="118">
        <v>74351.88</v>
      </c>
      <c r="K75" s="117"/>
      <c r="L75" s="129"/>
    </row>
    <row r="76" spans="6:12" x14ac:dyDescent="0.25">
      <c r="F76" s="120" t="s">
        <v>90</v>
      </c>
      <c r="G76" s="118">
        <v>70818.22</v>
      </c>
      <c r="H76" s="117"/>
      <c r="I76" s="117"/>
      <c r="J76" s="118">
        <v>65640.11</v>
      </c>
      <c r="K76" s="119">
        <v>92.69</v>
      </c>
      <c r="L76" s="129"/>
    </row>
    <row r="77" spans="6:12" ht="26.25" x14ac:dyDescent="0.25">
      <c r="F77" s="120" t="s">
        <v>119</v>
      </c>
      <c r="G77" s="118">
        <v>9440.18</v>
      </c>
      <c r="H77" s="117"/>
      <c r="I77" s="117"/>
      <c r="J77" s="118">
        <v>8881.82</v>
      </c>
      <c r="K77" s="119">
        <v>94.09</v>
      </c>
      <c r="L77" s="129"/>
    </row>
    <row r="78" spans="6:12" x14ac:dyDescent="0.25">
      <c r="F78" s="120" t="s">
        <v>120</v>
      </c>
      <c r="G78" s="118">
        <v>30733.08</v>
      </c>
      <c r="H78" s="117"/>
      <c r="I78" s="117"/>
      <c r="J78" s="118">
        <v>41719</v>
      </c>
      <c r="K78" s="119">
        <v>135.75</v>
      </c>
      <c r="L78" s="129"/>
    </row>
    <row r="79" spans="6:12" x14ac:dyDescent="0.25">
      <c r="F79" s="120" t="s">
        <v>91</v>
      </c>
      <c r="G79" s="118">
        <v>2155.0500000000002</v>
      </c>
      <c r="H79" s="117"/>
      <c r="I79" s="117"/>
      <c r="J79" s="118">
        <v>4898.38</v>
      </c>
      <c r="K79" s="119">
        <v>227.3</v>
      </c>
      <c r="L79" s="129"/>
    </row>
    <row r="80" spans="6:12" x14ac:dyDescent="0.25">
      <c r="F80" s="120" t="s">
        <v>121</v>
      </c>
      <c r="G80" s="118">
        <v>2225.77</v>
      </c>
      <c r="H80" s="117"/>
      <c r="I80" s="117"/>
      <c r="J80" s="118">
        <v>2714.3</v>
      </c>
      <c r="K80" s="119">
        <v>121.95</v>
      </c>
      <c r="L80" s="129"/>
    </row>
    <row r="81" spans="6:12" x14ac:dyDescent="0.25">
      <c r="F81" s="120" t="s">
        <v>92</v>
      </c>
      <c r="G81" s="118">
        <v>16509.599999999999</v>
      </c>
      <c r="H81" s="117"/>
      <c r="I81" s="117"/>
      <c r="J81" s="118">
        <v>6217.3</v>
      </c>
      <c r="K81" s="119">
        <v>37.659999999999997</v>
      </c>
      <c r="L81" s="129"/>
    </row>
    <row r="82" spans="6:12" x14ac:dyDescent="0.25">
      <c r="F82" s="120" t="s">
        <v>93</v>
      </c>
      <c r="G82" s="118">
        <v>8109.3</v>
      </c>
      <c r="H82" s="117"/>
      <c r="I82" s="117"/>
      <c r="J82" s="119">
        <v>331.06</v>
      </c>
      <c r="K82" s="119">
        <v>4.08</v>
      </c>
      <c r="L82" s="129"/>
    </row>
    <row r="83" spans="6:12" x14ac:dyDescent="0.25">
      <c r="F83" s="120" t="s">
        <v>94</v>
      </c>
      <c r="G83" s="118">
        <v>1645.24</v>
      </c>
      <c r="H83" s="117"/>
      <c r="I83" s="117"/>
      <c r="J83" s="119">
        <v>878.25</v>
      </c>
      <c r="K83" s="119">
        <v>53.38</v>
      </c>
      <c r="L83" s="129"/>
    </row>
    <row r="84" spans="6:12" x14ac:dyDescent="0.25">
      <c r="F84" s="120" t="s">
        <v>95</v>
      </c>
      <c r="G84" s="118">
        <v>6835.5</v>
      </c>
      <c r="H84" s="118">
        <v>53200</v>
      </c>
      <c r="I84" s="118">
        <v>53200</v>
      </c>
      <c r="J84" s="118">
        <v>3811.63</v>
      </c>
      <c r="K84" s="119">
        <v>55.76</v>
      </c>
      <c r="L84" s="130">
        <v>7.16</v>
      </c>
    </row>
    <row r="85" spans="6:12" x14ac:dyDescent="0.25">
      <c r="F85" s="120" t="s">
        <v>96</v>
      </c>
      <c r="G85" s="118">
        <v>6835.5</v>
      </c>
      <c r="H85" s="117"/>
      <c r="I85" s="117"/>
      <c r="J85" s="118">
        <v>3811.63</v>
      </c>
      <c r="K85" s="119">
        <v>55.76</v>
      </c>
      <c r="L85" s="129"/>
    </row>
    <row r="86" spans="6:12" x14ac:dyDescent="0.25">
      <c r="F86" s="120" t="s">
        <v>122</v>
      </c>
      <c r="G86" s="118">
        <v>3158.68</v>
      </c>
      <c r="H86" s="117"/>
      <c r="I86" s="117"/>
      <c r="J86" s="118">
        <v>3619.54</v>
      </c>
      <c r="K86" s="119">
        <v>114.59</v>
      </c>
      <c r="L86" s="129"/>
    </row>
    <row r="87" spans="6:12" x14ac:dyDescent="0.25">
      <c r="F87" s="120" t="s">
        <v>97</v>
      </c>
      <c r="G87" s="118">
        <v>3610.46</v>
      </c>
      <c r="H87" s="117"/>
      <c r="I87" s="117"/>
      <c r="J87" s="119">
        <v>192.09</v>
      </c>
      <c r="K87" s="119">
        <v>5.32</v>
      </c>
      <c r="L87" s="129"/>
    </row>
    <row r="88" spans="6:12" x14ac:dyDescent="0.25">
      <c r="F88" s="120" t="s">
        <v>123</v>
      </c>
      <c r="G88" s="119">
        <v>66.36</v>
      </c>
      <c r="H88" s="117"/>
      <c r="I88" s="117"/>
      <c r="J88" s="117"/>
      <c r="K88" s="117"/>
      <c r="L88" s="129"/>
    </row>
    <row r="89" spans="6:12" ht="26.25" x14ac:dyDescent="0.25">
      <c r="F89" s="120" t="s">
        <v>98</v>
      </c>
      <c r="G89" s="118">
        <v>37162.44</v>
      </c>
      <c r="H89" s="118">
        <v>54590</v>
      </c>
      <c r="I89" s="118">
        <v>68000</v>
      </c>
      <c r="J89" s="118">
        <v>20467.36</v>
      </c>
      <c r="K89" s="119">
        <v>55.08</v>
      </c>
      <c r="L89" s="130">
        <v>30.1</v>
      </c>
    </row>
    <row r="90" spans="6:12" ht="26.25" x14ac:dyDescent="0.25">
      <c r="F90" s="120" t="s">
        <v>142</v>
      </c>
      <c r="G90" s="118">
        <v>37162.44</v>
      </c>
      <c r="H90" s="117"/>
      <c r="I90" s="117"/>
      <c r="J90" s="118">
        <v>20467.36</v>
      </c>
      <c r="K90" s="119">
        <v>55.08</v>
      </c>
      <c r="L90" s="129"/>
    </row>
    <row r="91" spans="6:12" x14ac:dyDescent="0.25">
      <c r="F91" s="120" t="s">
        <v>143</v>
      </c>
      <c r="G91" s="118">
        <v>37162.44</v>
      </c>
      <c r="H91" s="117"/>
      <c r="I91" s="117"/>
      <c r="J91" s="118">
        <v>20467.36</v>
      </c>
      <c r="K91" s="119">
        <v>55.08</v>
      </c>
      <c r="L91" s="129"/>
    </row>
    <row r="92" spans="6:12" x14ac:dyDescent="0.25">
      <c r="F92" s="120" t="s">
        <v>124</v>
      </c>
      <c r="G92" s="117"/>
      <c r="H92" s="118">
        <v>1328</v>
      </c>
      <c r="I92" s="118">
        <v>1328</v>
      </c>
      <c r="J92" s="117"/>
      <c r="K92" s="117"/>
      <c r="L92" s="129"/>
    </row>
    <row r="93" spans="6:12" x14ac:dyDescent="0.25">
      <c r="F93" s="120" t="s">
        <v>65</v>
      </c>
      <c r="G93" s="118">
        <v>648263.63</v>
      </c>
      <c r="H93" s="118">
        <v>1082731</v>
      </c>
      <c r="I93" s="118">
        <v>1859187.6</v>
      </c>
      <c r="J93" s="118">
        <v>1144487.28</v>
      </c>
      <c r="K93" s="119">
        <v>176.55</v>
      </c>
      <c r="L93" s="130">
        <v>61.56</v>
      </c>
    </row>
    <row r="94" spans="6:12" ht="26.25" x14ac:dyDescent="0.25">
      <c r="F94" s="120" t="s">
        <v>103</v>
      </c>
      <c r="G94" s="117"/>
      <c r="H94" s="118">
        <v>11981</v>
      </c>
      <c r="I94" s="118">
        <v>11981</v>
      </c>
      <c r="J94" s="118">
        <v>1500</v>
      </c>
      <c r="K94" s="117"/>
      <c r="L94" s="130">
        <v>12.52</v>
      </c>
    </row>
    <row r="95" spans="6:12" x14ac:dyDescent="0.25">
      <c r="F95" s="120" t="s">
        <v>104</v>
      </c>
      <c r="G95" s="117"/>
      <c r="H95" s="117"/>
      <c r="I95" s="117"/>
      <c r="J95" s="118">
        <v>1500</v>
      </c>
      <c r="K95" s="117"/>
      <c r="L95" s="129"/>
    </row>
    <row r="96" spans="6:12" x14ac:dyDescent="0.25">
      <c r="F96" s="120" t="s">
        <v>105</v>
      </c>
      <c r="G96" s="117"/>
      <c r="H96" s="117"/>
      <c r="I96" s="117"/>
      <c r="J96" s="118">
        <v>1500</v>
      </c>
      <c r="K96" s="117"/>
      <c r="L96" s="129"/>
    </row>
    <row r="97" spans="6:12" ht="26.25" x14ac:dyDescent="0.25">
      <c r="F97" s="120" t="s">
        <v>66</v>
      </c>
      <c r="G97" s="118">
        <v>621044.34</v>
      </c>
      <c r="H97" s="118">
        <v>296770</v>
      </c>
      <c r="I97" s="118">
        <v>555121.21</v>
      </c>
      <c r="J97" s="118">
        <v>268849.49</v>
      </c>
      <c r="K97" s="119">
        <v>43.29</v>
      </c>
      <c r="L97" s="130">
        <v>48.43</v>
      </c>
    </row>
    <row r="98" spans="6:12" x14ac:dyDescent="0.25">
      <c r="F98" s="120" t="s">
        <v>67</v>
      </c>
      <c r="G98" s="118">
        <v>66484.03</v>
      </c>
      <c r="H98" s="117"/>
      <c r="I98" s="117"/>
      <c r="J98" s="118">
        <v>114014.68</v>
      </c>
      <c r="K98" s="119">
        <v>171.49</v>
      </c>
      <c r="L98" s="129"/>
    </row>
    <row r="99" spans="6:12" x14ac:dyDescent="0.25">
      <c r="F99" s="120" t="s">
        <v>125</v>
      </c>
      <c r="G99" s="118">
        <v>30841.87</v>
      </c>
      <c r="H99" s="117"/>
      <c r="I99" s="117"/>
      <c r="J99" s="118">
        <v>14000.51</v>
      </c>
      <c r="K99" s="119">
        <v>45.39</v>
      </c>
      <c r="L99" s="129"/>
    </row>
    <row r="100" spans="6:12" x14ac:dyDescent="0.25">
      <c r="F100" s="120" t="s">
        <v>126</v>
      </c>
      <c r="G100" s="118">
        <v>5555.96</v>
      </c>
      <c r="H100" s="117"/>
      <c r="I100" s="117"/>
      <c r="J100" s="118">
        <v>2261.4</v>
      </c>
      <c r="K100" s="119">
        <v>40.700000000000003</v>
      </c>
      <c r="L100" s="129"/>
    </row>
    <row r="101" spans="6:12" x14ac:dyDescent="0.25">
      <c r="F101" s="120" t="s">
        <v>127</v>
      </c>
      <c r="G101" s="119">
        <v>704</v>
      </c>
      <c r="H101" s="117"/>
      <c r="I101" s="117"/>
      <c r="J101" s="117"/>
      <c r="K101" s="117"/>
      <c r="L101" s="129"/>
    </row>
    <row r="102" spans="6:12" x14ac:dyDescent="0.25">
      <c r="F102" s="120" t="s">
        <v>68</v>
      </c>
      <c r="G102" s="118">
        <v>28797.21</v>
      </c>
      <c r="H102" s="117"/>
      <c r="I102" s="117"/>
      <c r="J102" s="118">
        <v>97047.77</v>
      </c>
      <c r="K102" s="119">
        <v>337</v>
      </c>
      <c r="L102" s="129"/>
    </row>
    <row r="103" spans="6:12" x14ac:dyDescent="0.25">
      <c r="F103" s="120" t="s">
        <v>128</v>
      </c>
      <c r="G103" s="119">
        <v>584.99</v>
      </c>
      <c r="H103" s="117"/>
      <c r="I103" s="117"/>
      <c r="J103" s="119">
        <v>705</v>
      </c>
      <c r="K103" s="119">
        <v>120.51</v>
      </c>
      <c r="L103" s="129"/>
    </row>
    <row r="104" spans="6:12" x14ac:dyDescent="0.25">
      <c r="F104" s="120" t="s">
        <v>69</v>
      </c>
      <c r="G104" s="118">
        <v>554560.31000000006</v>
      </c>
      <c r="H104" s="117"/>
      <c r="I104" s="117"/>
      <c r="J104" s="118">
        <v>154834.81</v>
      </c>
      <c r="K104" s="119">
        <v>27.92</v>
      </c>
      <c r="L104" s="129"/>
    </row>
    <row r="105" spans="6:12" x14ac:dyDescent="0.25">
      <c r="F105" s="120" t="s">
        <v>70</v>
      </c>
      <c r="G105" s="118">
        <v>554560.31000000006</v>
      </c>
      <c r="H105" s="117"/>
      <c r="I105" s="117"/>
      <c r="J105" s="118">
        <v>154834.81</v>
      </c>
      <c r="K105" s="119">
        <v>27.92</v>
      </c>
      <c r="L105" s="129"/>
    </row>
    <row r="106" spans="6:12" ht="26.25" x14ac:dyDescent="0.25">
      <c r="F106" s="120" t="s">
        <v>99</v>
      </c>
      <c r="G106" s="118">
        <v>27219.29</v>
      </c>
      <c r="H106" s="118">
        <v>773980</v>
      </c>
      <c r="I106" s="118">
        <v>1292085.3899999999</v>
      </c>
      <c r="J106" s="118">
        <v>874137.79</v>
      </c>
      <c r="K106" s="118">
        <v>3211.46</v>
      </c>
      <c r="L106" s="130">
        <v>67.650000000000006</v>
      </c>
    </row>
    <row r="107" spans="6:12" x14ac:dyDescent="0.25">
      <c r="F107" s="120" t="s">
        <v>100</v>
      </c>
      <c r="G107" s="118">
        <v>22312.5</v>
      </c>
      <c r="H107" s="117"/>
      <c r="I107" s="117"/>
      <c r="J107" s="118">
        <v>874137.79</v>
      </c>
      <c r="K107" s="118">
        <v>3917.7</v>
      </c>
      <c r="L107" s="129"/>
    </row>
    <row r="108" spans="6:12" x14ac:dyDescent="0.25">
      <c r="F108" s="120" t="s">
        <v>101</v>
      </c>
      <c r="G108" s="118">
        <v>22312.5</v>
      </c>
      <c r="H108" s="117"/>
      <c r="I108" s="117"/>
      <c r="J108" s="118">
        <v>874137.79</v>
      </c>
      <c r="K108" s="118">
        <v>3917.7</v>
      </c>
      <c r="L108" s="129"/>
    </row>
    <row r="109" spans="6:12" x14ac:dyDescent="0.25">
      <c r="F109" s="120" t="s">
        <v>129</v>
      </c>
      <c r="G109" s="118">
        <v>4906.79</v>
      </c>
      <c r="H109" s="117"/>
      <c r="I109" s="117"/>
      <c r="J109" s="117"/>
      <c r="K109" s="117"/>
      <c r="L109" s="129"/>
    </row>
    <row r="110" spans="6:12" x14ac:dyDescent="0.25">
      <c r="F110" s="120" t="s">
        <v>130</v>
      </c>
      <c r="G110" s="118">
        <v>4906.79</v>
      </c>
      <c r="H110" s="117"/>
      <c r="I110" s="117"/>
      <c r="J110" s="117"/>
      <c r="K110" s="117"/>
      <c r="L110" s="129"/>
    </row>
    <row r="111" spans="6:12" x14ac:dyDescent="0.25">
      <c r="F111" s="120" t="s">
        <v>258</v>
      </c>
      <c r="G111" s="118">
        <v>9179509.5199999996</v>
      </c>
      <c r="H111" s="118">
        <v>11657380</v>
      </c>
      <c r="I111" s="118">
        <v>13815936.1</v>
      </c>
      <c r="J111" s="118">
        <v>11691340.74</v>
      </c>
      <c r="K111" s="119">
        <v>127.36</v>
      </c>
      <c r="L111" s="130">
        <v>84.62</v>
      </c>
    </row>
  </sheetData>
  <mergeCells count="3">
    <mergeCell ref="B2:L2"/>
    <mergeCell ref="B4:L4"/>
    <mergeCell ref="B6:L6"/>
  </mergeCells>
  <pageMargins left="0.7" right="0.7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62"/>
  <sheetViews>
    <sheetView workbookViewId="0">
      <selection activeCell="K10" sqref="K10"/>
    </sheetView>
  </sheetViews>
  <sheetFormatPr defaultRowHeight="15" x14ac:dyDescent="0.25"/>
  <cols>
    <col min="2" max="2" width="37.7109375" customWidth="1"/>
    <col min="3" max="3" width="14.5703125" customWidth="1"/>
    <col min="4" max="4" width="14.85546875" customWidth="1"/>
    <col min="5" max="5" width="19.42578125" customWidth="1"/>
    <col min="6" max="6" width="16.5703125" customWidth="1"/>
    <col min="7" max="7" width="10.140625" customWidth="1"/>
    <col min="8" max="8" width="12.1406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88" t="s">
        <v>22</v>
      </c>
      <c r="C2" s="188"/>
      <c r="D2" s="188"/>
      <c r="E2" s="188"/>
      <c r="F2" s="188"/>
      <c r="G2" s="188"/>
      <c r="H2" s="188"/>
    </row>
    <row r="3" spans="2:8" ht="18.75" thickBot="1" x14ac:dyDescent="0.3">
      <c r="B3" s="2"/>
      <c r="C3" s="2"/>
      <c r="D3" s="2"/>
      <c r="E3" s="2"/>
      <c r="F3" s="3"/>
      <c r="G3" s="3"/>
      <c r="H3" s="3"/>
    </row>
    <row r="4" spans="2:8" ht="26.25" x14ac:dyDescent="0.25">
      <c r="B4" s="132" t="s">
        <v>49</v>
      </c>
      <c r="C4" s="48" t="s">
        <v>53</v>
      </c>
      <c r="D4" s="48" t="s">
        <v>266</v>
      </c>
      <c r="E4" s="48" t="s">
        <v>267</v>
      </c>
      <c r="F4" s="48" t="s">
        <v>268</v>
      </c>
      <c r="G4" s="47" t="s">
        <v>54</v>
      </c>
      <c r="H4" s="47" t="s">
        <v>55</v>
      </c>
    </row>
    <row r="5" spans="2:8" x14ac:dyDescent="0.25">
      <c r="B5" s="50">
        <v>1</v>
      </c>
      <c r="C5" s="131">
        <v>2</v>
      </c>
      <c r="D5" s="51">
        <v>3</v>
      </c>
      <c r="E5" s="51">
        <v>4</v>
      </c>
      <c r="F5" s="51">
        <v>5</v>
      </c>
      <c r="G5" s="50">
        <v>6</v>
      </c>
      <c r="H5" s="50">
        <v>7</v>
      </c>
    </row>
    <row r="6" spans="2:8" x14ac:dyDescent="0.25">
      <c r="B6" s="120" t="s">
        <v>230</v>
      </c>
      <c r="C6" s="117"/>
      <c r="D6" s="117"/>
      <c r="E6" s="117"/>
      <c r="F6" s="117"/>
      <c r="G6" s="117"/>
      <c r="H6" s="129"/>
    </row>
    <row r="7" spans="2:8" x14ac:dyDescent="0.25">
      <c r="B7" s="120" t="s">
        <v>231</v>
      </c>
      <c r="C7" s="118">
        <v>9436204.6899999995</v>
      </c>
      <c r="D7" s="118">
        <v>11651310</v>
      </c>
      <c r="E7" s="118">
        <v>13538093.970000001</v>
      </c>
      <c r="F7" s="118">
        <v>12015680.34</v>
      </c>
      <c r="G7" s="119">
        <v>127.34</v>
      </c>
      <c r="H7" s="130">
        <v>88.75</v>
      </c>
    </row>
    <row r="8" spans="2:8" ht="26.25" x14ac:dyDescent="0.25">
      <c r="B8" s="120" t="s">
        <v>232</v>
      </c>
      <c r="C8" s="118">
        <v>32374.99</v>
      </c>
      <c r="D8" s="118">
        <v>487044</v>
      </c>
      <c r="E8" s="118">
        <v>696567.97</v>
      </c>
      <c r="F8" s="118">
        <v>43572.28</v>
      </c>
      <c r="G8" s="119">
        <v>134.59</v>
      </c>
      <c r="H8" s="130">
        <v>6.26</v>
      </c>
    </row>
    <row r="9" spans="2:8" x14ac:dyDescent="0.25">
      <c r="B9" s="120" t="s">
        <v>237</v>
      </c>
      <c r="C9" s="119">
        <v>586.79</v>
      </c>
      <c r="D9" s="118">
        <v>1540</v>
      </c>
      <c r="E9" s="118">
        <v>1540</v>
      </c>
      <c r="F9" s="119">
        <v>505.48</v>
      </c>
      <c r="G9" s="119">
        <v>86.14</v>
      </c>
      <c r="H9" s="130">
        <v>32.82</v>
      </c>
    </row>
    <row r="10" spans="2:8" ht="39" x14ac:dyDescent="0.25">
      <c r="B10" s="120" t="s">
        <v>240</v>
      </c>
      <c r="C10" s="118">
        <v>20173.84</v>
      </c>
      <c r="D10" s="118">
        <v>38610</v>
      </c>
      <c r="E10" s="118">
        <v>38610</v>
      </c>
      <c r="F10" s="118">
        <v>25898.21</v>
      </c>
      <c r="G10" s="119">
        <v>128.38</v>
      </c>
      <c r="H10" s="130">
        <v>67.08</v>
      </c>
    </row>
    <row r="11" spans="2:8" ht="39" x14ac:dyDescent="0.25">
      <c r="B11" s="120" t="s">
        <v>243</v>
      </c>
      <c r="C11" s="118">
        <v>110592.7</v>
      </c>
      <c r="D11" s="118">
        <v>262960</v>
      </c>
      <c r="E11" s="118">
        <v>273360</v>
      </c>
      <c r="F11" s="118">
        <v>62656.75</v>
      </c>
      <c r="G11" s="119">
        <v>56.66</v>
      </c>
      <c r="H11" s="130">
        <v>22.92</v>
      </c>
    </row>
    <row r="12" spans="2:8" ht="26.25" x14ac:dyDescent="0.25">
      <c r="B12" s="120" t="s">
        <v>246</v>
      </c>
      <c r="C12" s="118">
        <v>9272049.8599999994</v>
      </c>
      <c r="D12" s="118">
        <v>10854989</v>
      </c>
      <c r="E12" s="118">
        <v>12521849</v>
      </c>
      <c r="F12" s="118">
        <v>11883047.619999999</v>
      </c>
      <c r="G12" s="119">
        <v>128.16</v>
      </c>
      <c r="H12" s="130">
        <v>94.9</v>
      </c>
    </row>
    <row r="13" spans="2:8" x14ac:dyDescent="0.25">
      <c r="B13" s="120" t="s">
        <v>252</v>
      </c>
      <c r="C13" s="119">
        <v>426.51</v>
      </c>
      <c r="D13" s="118">
        <v>6167</v>
      </c>
      <c r="E13" s="118">
        <v>6167</v>
      </c>
      <c r="F13" s="117"/>
      <c r="G13" s="117"/>
      <c r="H13" s="129"/>
    </row>
    <row r="14" spans="2:8" x14ac:dyDescent="0.25">
      <c r="B14" s="120" t="s">
        <v>255</v>
      </c>
      <c r="C14" s="117"/>
      <c r="D14" s="118">
        <v>6070</v>
      </c>
      <c r="E14" s="118">
        <v>16070</v>
      </c>
      <c r="F14" s="118">
        <v>6180</v>
      </c>
      <c r="G14" s="117"/>
      <c r="H14" s="130">
        <v>38.46</v>
      </c>
    </row>
    <row r="15" spans="2:8" ht="26.25" x14ac:dyDescent="0.25">
      <c r="B15" s="120" t="s">
        <v>256</v>
      </c>
      <c r="C15" s="117"/>
      <c r="D15" s="118">
        <v>6070</v>
      </c>
      <c r="E15" s="118">
        <v>16070</v>
      </c>
      <c r="F15" s="118">
        <v>6180</v>
      </c>
      <c r="G15" s="117"/>
      <c r="H15" s="130">
        <v>38.46</v>
      </c>
    </row>
    <row r="16" spans="2:8" x14ac:dyDescent="0.25">
      <c r="B16" s="120" t="s">
        <v>257</v>
      </c>
      <c r="C16" s="118">
        <v>9436204.6899999995</v>
      </c>
      <c r="D16" s="118">
        <v>11657380</v>
      </c>
      <c r="E16" s="118">
        <v>13554163.970000001</v>
      </c>
      <c r="F16" s="118">
        <v>12021860.34</v>
      </c>
      <c r="G16" s="119">
        <v>127.4</v>
      </c>
      <c r="H16" s="130">
        <v>88.69</v>
      </c>
    </row>
    <row r="17" spans="2:8" x14ac:dyDescent="0.25">
      <c r="B17" s="120" t="s">
        <v>58</v>
      </c>
      <c r="C17" s="118">
        <v>8531245.8900000006</v>
      </c>
      <c r="D17" s="118">
        <v>10574649</v>
      </c>
      <c r="E17" s="118">
        <v>11956748.5</v>
      </c>
      <c r="F17" s="118">
        <v>10546853.460000001</v>
      </c>
      <c r="G17" s="119">
        <v>123.63</v>
      </c>
      <c r="H17" s="130">
        <v>88.21</v>
      </c>
    </row>
    <row r="18" spans="2:8" x14ac:dyDescent="0.25">
      <c r="B18" s="120" t="s">
        <v>73</v>
      </c>
      <c r="C18" s="118">
        <v>7039599.5899999999</v>
      </c>
      <c r="D18" s="118">
        <v>8391335</v>
      </c>
      <c r="E18" s="118">
        <v>9694855.1099999994</v>
      </c>
      <c r="F18" s="118">
        <v>8867538.1199999992</v>
      </c>
      <c r="G18" s="119">
        <v>125.97</v>
      </c>
      <c r="H18" s="130">
        <v>91.47</v>
      </c>
    </row>
    <row r="19" spans="2:8" x14ac:dyDescent="0.25">
      <c r="B19" s="120" t="s">
        <v>20</v>
      </c>
      <c r="C19" s="118">
        <v>15000</v>
      </c>
      <c r="D19" s="117"/>
      <c r="E19" s="117"/>
      <c r="F19" s="117"/>
      <c r="G19" s="117"/>
      <c r="H19" s="129"/>
    </row>
    <row r="20" spans="2:8" x14ac:dyDescent="0.25">
      <c r="B20" s="120" t="s">
        <v>15</v>
      </c>
      <c r="C20" s="118">
        <v>9868.27</v>
      </c>
      <c r="D20" s="118">
        <v>74560</v>
      </c>
      <c r="E20" s="118">
        <v>74560</v>
      </c>
      <c r="F20" s="118">
        <v>18946.61</v>
      </c>
      <c r="G20" s="119">
        <v>192</v>
      </c>
      <c r="H20" s="130">
        <v>25.41</v>
      </c>
    </row>
    <row r="21" spans="2:8" ht="26.25" x14ac:dyDescent="0.25">
      <c r="B21" s="120" t="s">
        <v>133</v>
      </c>
      <c r="C21" s="117"/>
      <c r="D21" s="118">
        <v>30930</v>
      </c>
      <c r="E21" s="118">
        <v>30930</v>
      </c>
      <c r="F21" s="117"/>
      <c r="G21" s="117"/>
      <c r="H21" s="129"/>
    </row>
    <row r="22" spans="2:8" ht="26.25" x14ac:dyDescent="0.25">
      <c r="B22" s="120" t="s">
        <v>108</v>
      </c>
      <c r="C22" s="118">
        <v>7013378.4299999997</v>
      </c>
      <c r="D22" s="118">
        <v>8036000</v>
      </c>
      <c r="E22" s="118">
        <v>9335000</v>
      </c>
      <c r="F22" s="118">
        <v>8845380.0500000007</v>
      </c>
      <c r="G22" s="119">
        <v>126.12</v>
      </c>
      <c r="H22" s="130">
        <v>94.76</v>
      </c>
    </row>
    <row r="23" spans="2:8" ht="26.25" x14ac:dyDescent="0.25">
      <c r="B23" s="120" t="s">
        <v>149</v>
      </c>
      <c r="C23" s="117"/>
      <c r="D23" s="118">
        <v>23300</v>
      </c>
      <c r="E23" s="118">
        <v>23300</v>
      </c>
      <c r="F23" s="117"/>
      <c r="G23" s="117"/>
      <c r="H23" s="129"/>
    </row>
    <row r="24" spans="2:8" x14ac:dyDescent="0.25">
      <c r="B24" s="120" t="s">
        <v>274</v>
      </c>
      <c r="C24" s="118">
        <v>1352.89</v>
      </c>
      <c r="D24" s="118">
        <v>226545</v>
      </c>
      <c r="E24" s="118">
        <v>231065.11</v>
      </c>
      <c r="F24" s="118">
        <v>3211.46</v>
      </c>
      <c r="G24" s="119">
        <v>237.38</v>
      </c>
      <c r="H24" s="130">
        <v>1.39</v>
      </c>
    </row>
    <row r="25" spans="2:8" x14ac:dyDescent="0.25">
      <c r="B25" s="120" t="s">
        <v>59</v>
      </c>
      <c r="C25" s="118">
        <v>1447648.36</v>
      </c>
      <c r="D25" s="118">
        <v>2074196</v>
      </c>
      <c r="E25" s="118">
        <v>2139365.39</v>
      </c>
      <c r="F25" s="118">
        <v>1655036.35</v>
      </c>
      <c r="G25" s="119">
        <v>114.33</v>
      </c>
      <c r="H25" s="130">
        <v>77.36</v>
      </c>
    </row>
    <row r="26" spans="2:8" ht="26.25" x14ac:dyDescent="0.25">
      <c r="B26" s="120" t="s">
        <v>146</v>
      </c>
      <c r="C26" s="117"/>
      <c r="D26" s="118">
        <v>7707</v>
      </c>
      <c r="E26" s="118">
        <v>7707</v>
      </c>
      <c r="F26" s="119">
        <v>505.48</v>
      </c>
      <c r="G26" s="117"/>
      <c r="H26" s="130">
        <v>6.56</v>
      </c>
    </row>
    <row r="27" spans="2:8" x14ac:dyDescent="0.25">
      <c r="B27" s="120" t="s">
        <v>15</v>
      </c>
      <c r="C27" s="118">
        <v>33941.86</v>
      </c>
      <c r="D27" s="118">
        <v>106400</v>
      </c>
      <c r="E27" s="118">
        <v>106400</v>
      </c>
      <c r="F27" s="118">
        <v>34884.230000000003</v>
      </c>
      <c r="G27" s="119">
        <v>102.78</v>
      </c>
      <c r="H27" s="130">
        <v>32.79</v>
      </c>
    </row>
    <row r="28" spans="2:8" ht="26.25" x14ac:dyDescent="0.25">
      <c r="B28" s="120" t="s">
        <v>133</v>
      </c>
      <c r="C28" s="117"/>
      <c r="D28" s="118">
        <v>2450</v>
      </c>
      <c r="E28" s="118">
        <v>2450</v>
      </c>
      <c r="F28" s="117"/>
      <c r="G28" s="117"/>
      <c r="H28" s="129"/>
    </row>
    <row r="29" spans="2:8" ht="26.25" x14ac:dyDescent="0.25">
      <c r="B29" s="120" t="s">
        <v>108</v>
      </c>
      <c r="C29" s="118">
        <v>1204005.54</v>
      </c>
      <c r="D29" s="118">
        <v>1598690</v>
      </c>
      <c r="E29" s="118">
        <v>1662990</v>
      </c>
      <c r="F29" s="118">
        <v>1348438.43</v>
      </c>
      <c r="G29" s="119">
        <v>112</v>
      </c>
      <c r="H29" s="130">
        <v>81.09</v>
      </c>
    </row>
    <row r="30" spans="2:8" x14ac:dyDescent="0.25">
      <c r="B30" s="120" t="s">
        <v>275</v>
      </c>
      <c r="C30" s="118">
        <v>160132.75</v>
      </c>
      <c r="D30" s="118">
        <v>226500</v>
      </c>
      <c r="E30" s="118">
        <v>226910.39</v>
      </c>
      <c r="F30" s="118">
        <v>226910.39</v>
      </c>
      <c r="G30" s="119">
        <v>141.69999999999999</v>
      </c>
      <c r="H30" s="130">
        <v>100</v>
      </c>
    </row>
    <row r="31" spans="2:8" ht="26.25" x14ac:dyDescent="0.25">
      <c r="B31" s="120" t="s">
        <v>149</v>
      </c>
      <c r="C31" s="118">
        <v>36595.800000000003</v>
      </c>
      <c r="D31" s="118">
        <v>60000</v>
      </c>
      <c r="E31" s="118">
        <v>60000</v>
      </c>
      <c r="F31" s="117"/>
      <c r="G31" s="117"/>
      <c r="H31" s="129"/>
    </row>
    <row r="32" spans="2:8" x14ac:dyDescent="0.25">
      <c r="B32" s="120" t="s">
        <v>274</v>
      </c>
      <c r="C32" s="118">
        <v>3887.52</v>
      </c>
      <c r="D32" s="118">
        <v>33819</v>
      </c>
      <c r="E32" s="118">
        <v>34278</v>
      </c>
      <c r="F32" s="118">
        <v>7458.71</v>
      </c>
      <c r="G32" s="119">
        <v>191.86</v>
      </c>
      <c r="H32" s="130">
        <v>21.76</v>
      </c>
    </row>
    <row r="33" spans="2:8" ht="26.25" x14ac:dyDescent="0.25">
      <c r="B33" s="120" t="s">
        <v>136</v>
      </c>
      <c r="C33" s="118">
        <v>9084.89</v>
      </c>
      <c r="D33" s="118">
        <v>38630</v>
      </c>
      <c r="E33" s="118">
        <v>38630</v>
      </c>
      <c r="F33" s="118">
        <v>36839.11</v>
      </c>
      <c r="G33" s="119">
        <v>405.5</v>
      </c>
      <c r="H33" s="130">
        <v>95.36</v>
      </c>
    </row>
    <row r="34" spans="2:8" x14ac:dyDescent="0.25">
      <c r="B34" s="120" t="s">
        <v>95</v>
      </c>
      <c r="C34" s="118">
        <v>6835.5</v>
      </c>
      <c r="D34" s="118">
        <v>53200</v>
      </c>
      <c r="E34" s="118">
        <v>53200</v>
      </c>
      <c r="F34" s="118">
        <v>3811.63</v>
      </c>
      <c r="G34" s="119">
        <v>55.76</v>
      </c>
      <c r="H34" s="130">
        <v>7.16</v>
      </c>
    </row>
    <row r="35" spans="2:8" x14ac:dyDescent="0.25">
      <c r="B35" s="120" t="s">
        <v>15</v>
      </c>
      <c r="C35" s="119">
        <v>4.9400000000000004</v>
      </c>
      <c r="D35" s="118">
        <v>10000</v>
      </c>
      <c r="E35" s="118">
        <v>10000</v>
      </c>
      <c r="F35" s="119">
        <v>6.04</v>
      </c>
      <c r="G35" s="119">
        <v>122.27</v>
      </c>
      <c r="H35" s="130">
        <v>0.06</v>
      </c>
    </row>
    <row r="36" spans="2:8" ht="26.25" x14ac:dyDescent="0.25">
      <c r="B36" s="120" t="s">
        <v>108</v>
      </c>
      <c r="C36" s="118">
        <v>6830.56</v>
      </c>
      <c r="D36" s="118">
        <v>33200</v>
      </c>
      <c r="E36" s="118">
        <v>33200</v>
      </c>
      <c r="F36" s="118">
        <v>3805.59</v>
      </c>
      <c r="G36" s="119">
        <v>55.71</v>
      </c>
      <c r="H36" s="130">
        <v>11.46</v>
      </c>
    </row>
    <row r="37" spans="2:8" ht="26.25" x14ac:dyDescent="0.25">
      <c r="B37" s="120" t="s">
        <v>149</v>
      </c>
      <c r="C37" s="117"/>
      <c r="D37" s="118">
        <v>10000</v>
      </c>
      <c r="E37" s="118">
        <v>10000</v>
      </c>
      <c r="F37" s="117"/>
      <c r="G37" s="117"/>
      <c r="H37" s="129"/>
    </row>
    <row r="38" spans="2:8" ht="26.25" x14ac:dyDescent="0.25">
      <c r="B38" s="120" t="s">
        <v>98</v>
      </c>
      <c r="C38" s="118">
        <v>37162.44</v>
      </c>
      <c r="D38" s="118">
        <v>54590</v>
      </c>
      <c r="E38" s="118">
        <v>68000</v>
      </c>
      <c r="F38" s="118">
        <v>20467.36</v>
      </c>
      <c r="G38" s="119">
        <v>55.08</v>
      </c>
      <c r="H38" s="130">
        <v>30.1</v>
      </c>
    </row>
    <row r="39" spans="2:8" x14ac:dyDescent="0.25">
      <c r="B39" s="120" t="s">
        <v>15</v>
      </c>
      <c r="C39" s="117"/>
      <c r="D39" s="118">
        <v>2600</v>
      </c>
      <c r="E39" s="118">
        <v>13000</v>
      </c>
      <c r="F39" s="118">
        <v>2600</v>
      </c>
      <c r="G39" s="117"/>
      <c r="H39" s="130">
        <v>20</v>
      </c>
    </row>
    <row r="40" spans="2:8" ht="26.25" x14ac:dyDescent="0.25">
      <c r="B40" s="120" t="s">
        <v>108</v>
      </c>
      <c r="C40" s="117"/>
      <c r="D40" s="118">
        <v>1990</v>
      </c>
      <c r="E40" s="118">
        <v>5000</v>
      </c>
      <c r="F40" s="118">
        <v>1940.6</v>
      </c>
      <c r="G40" s="117"/>
      <c r="H40" s="130">
        <v>38.81</v>
      </c>
    </row>
    <row r="41" spans="2:8" x14ac:dyDescent="0.25">
      <c r="B41" s="120" t="s">
        <v>274</v>
      </c>
      <c r="C41" s="118">
        <v>37162.44</v>
      </c>
      <c r="D41" s="118">
        <v>50000</v>
      </c>
      <c r="E41" s="118">
        <v>50000</v>
      </c>
      <c r="F41" s="118">
        <v>15926.76</v>
      </c>
      <c r="G41" s="119">
        <v>42.86</v>
      </c>
      <c r="H41" s="130">
        <v>31.85</v>
      </c>
    </row>
    <row r="42" spans="2:8" x14ac:dyDescent="0.25">
      <c r="B42" s="120" t="s">
        <v>124</v>
      </c>
      <c r="C42" s="117"/>
      <c r="D42" s="118">
        <v>1328</v>
      </c>
      <c r="E42" s="118">
        <v>1328</v>
      </c>
      <c r="F42" s="117"/>
      <c r="G42" s="117"/>
      <c r="H42" s="129"/>
    </row>
    <row r="43" spans="2:8" ht="26.25" x14ac:dyDescent="0.25">
      <c r="B43" s="120" t="s">
        <v>108</v>
      </c>
      <c r="C43" s="117"/>
      <c r="D43" s="118">
        <v>1328</v>
      </c>
      <c r="E43" s="118">
        <v>1328</v>
      </c>
      <c r="F43" s="117"/>
      <c r="G43" s="117"/>
      <c r="H43" s="129"/>
    </row>
    <row r="44" spans="2:8" ht="26.25" x14ac:dyDescent="0.25">
      <c r="B44" s="120" t="s">
        <v>65</v>
      </c>
      <c r="C44" s="118">
        <v>648263.63</v>
      </c>
      <c r="D44" s="118">
        <v>1082731</v>
      </c>
      <c r="E44" s="118">
        <v>1859187.6</v>
      </c>
      <c r="F44" s="118">
        <v>1144487.28</v>
      </c>
      <c r="G44" s="119">
        <v>176.55</v>
      </c>
      <c r="H44" s="130">
        <v>61.56</v>
      </c>
    </row>
    <row r="45" spans="2:8" ht="26.25" x14ac:dyDescent="0.25">
      <c r="B45" s="120" t="s">
        <v>103</v>
      </c>
      <c r="C45" s="117"/>
      <c r="D45" s="118">
        <v>11981</v>
      </c>
      <c r="E45" s="118">
        <v>11981</v>
      </c>
      <c r="F45" s="118">
        <v>1500</v>
      </c>
      <c r="G45" s="117"/>
      <c r="H45" s="130">
        <v>12.52</v>
      </c>
    </row>
    <row r="46" spans="2:8" ht="26.25" x14ac:dyDescent="0.25">
      <c r="B46" s="120" t="s">
        <v>108</v>
      </c>
      <c r="C46" s="117"/>
      <c r="D46" s="118">
        <v>11981</v>
      </c>
      <c r="E46" s="118">
        <v>11981</v>
      </c>
      <c r="F46" s="118">
        <v>1500</v>
      </c>
      <c r="G46" s="117"/>
      <c r="H46" s="130">
        <v>12.52</v>
      </c>
    </row>
    <row r="47" spans="2:8" ht="26.25" x14ac:dyDescent="0.25">
      <c r="B47" s="120" t="s">
        <v>66</v>
      </c>
      <c r="C47" s="118">
        <v>621044.34</v>
      </c>
      <c r="D47" s="118">
        <v>296770</v>
      </c>
      <c r="E47" s="118">
        <v>555121.21</v>
      </c>
      <c r="F47" s="118">
        <v>268849.49</v>
      </c>
      <c r="G47" s="119">
        <v>43.29</v>
      </c>
      <c r="H47" s="130">
        <v>48.43</v>
      </c>
    </row>
    <row r="48" spans="2:8" x14ac:dyDescent="0.25">
      <c r="B48" s="120" t="s">
        <v>20</v>
      </c>
      <c r="C48" s="118">
        <v>50000</v>
      </c>
      <c r="D48" s="117"/>
      <c r="E48" s="117"/>
      <c r="F48" s="117"/>
      <c r="G48" s="117"/>
      <c r="H48" s="129"/>
    </row>
    <row r="49" spans="2:8" x14ac:dyDescent="0.25">
      <c r="B49" s="120" t="s">
        <v>15</v>
      </c>
      <c r="C49" s="118">
        <v>17580</v>
      </c>
      <c r="D49" s="118">
        <v>34000</v>
      </c>
      <c r="E49" s="118">
        <v>61511.6</v>
      </c>
      <c r="F49" s="118">
        <v>23512.32</v>
      </c>
      <c r="G49" s="119">
        <v>133.74</v>
      </c>
      <c r="H49" s="130">
        <v>38.22</v>
      </c>
    </row>
    <row r="50" spans="2:8" ht="26.25" x14ac:dyDescent="0.25">
      <c r="B50" s="120" t="s">
        <v>108</v>
      </c>
      <c r="C50" s="118">
        <v>46573.51</v>
      </c>
      <c r="D50" s="118">
        <v>91340</v>
      </c>
      <c r="E50" s="118">
        <v>318640</v>
      </c>
      <c r="F50" s="118">
        <v>80767.56</v>
      </c>
      <c r="G50" s="119">
        <v>173.42</v>
      </c>
      <c r="H50" s="130">
        <v>25.35</v>
      </c>
    </row>
    <row r="51" spans="2:8" x14ac:dyDescent="0.25">
      <c r="B51" s="120" t="s">
        <v>275</v>
      </c>
      <c r="C51" s="118">
        <v>506731.25</v>
      </c>
      <c r="D51" s="118">
        <v>154980</v>
      </c>
      <c r="E51" s="118">
        <v>154569.60999999999</v>
      </c>
      <c r="F51" s="118">
        <v>154569.60999999999</v>
      </c>
      <c r="G51" s="119">
        <v>30.5</v>
      </c>
      <c r="H51" s="130">
        <v>100</v>
      </c>
    </row>
    <row r="52" spans="2:8" x14ac:dyDescent="0.25">
      <c r="B52" s="120" t="s">
        <v>139</v>
      </c>
      <c r="C52" s="119">
        <v>159.58000000000001</v>
      </c>
      <c r="D52" s="118">
        <v>10400</v>
      </c>
      <c r="E52" s="118">
        <v>10400</v>
      </c>
      <c r="F52" s="117"/>
      <c r="G52" s="117"/>
      <c r="H52" s="129"/>
    </row>
    <row r="53" spans="2:8" ht="26.25" x14ac:dyDescent="0.25">
      <c r="B53" s="120" t="s">
        <v>136</v>
      </c>
      <c r="C53" s="117"/>
      <c r="D53" s="118">
        <v>6050</v>
      </c>
      <c r="E53" s="118">
        <v>10000</v>
      </c>
      <c r="F53" s="118">
        <v>10000</v>
      </c>
      <c r="G53" s="117"/>
      <c r="H53" s="130">
        <v>100</v>
      </c>
    </row>
    <row r="54" spans="2:8" ht="26.25" x14ac:dyDescent="0.25">
      <c r="B54" s="120" t="s">
        <v>99</v>
      </c>
      <c r="C54" s="118">
        <v>27219.29</v>
      </c>
      <c r="D54" s="118">
        <v>773980</v>
      </c>
      <c r="E54" s="118">
        <v>1292085.3899999999</v>
      </c>
      <c r="F54" s="118">
        <v>874137.79</v>
      </c>
      <c r="G54" s="118">
        <v>3211.46</v>
      </c>
      <c r="H54" s="130">
        <v>67.650000000000006</v>
      </c>
    </row>
    <row r="55" spans="2:8" x14ac:dyDescent="0.25">
      <c r="B55" s="120" t="s">
        <v>20</v>
      </c>
      <c r="C55" s="118">
        <v>21125</v>
      </c>
      <c r="D55" s="117"/>
      <c r="E55" s="118">
        <v>226380</v>
      </c>
      <c r="F55" s="118">
        <v>226379.96</v>
      </c>
      <c r="G55" s="118">
        <v>1071.6199999999999</v>
      </c>
      <c r="H55" s="130">
        <v>100</v>
      </c>
    </row>
    <row r="56" spans="2:8" ht="26.25" x14ac:dyDescent="0.25">
      <c r="B56" s="120" t="s">
        <v>146</v>
      </c>
      <c r="C56" s="117"/>
      <c r="D56" s="117"/>
      <c r="E56" s="118">
        <v>5720.52</v>
      </c>
      <c r="F56" s="118">
        <v>5720.52</v>
      </c>
      <c r="G56" s="117"/>
      <c r="H56" s="130">
        <v>100</v>
      </c>
    </row>
    <row r="57" spans="2:8" x14ac:dyDescent="0.25">
      <c r="B57" s="120" t="s">
        <v>15</v>
      </c>
      <c r="C57" s="118">
        <v>1187.5</v>
      </c>
      <c r="D57" s="118">
        <v>25000</v>
      </c>
      <c r="E57" s="118">
        <v>20000</v>
      </c>
      <c r="F57" s="119">
        <v>500</v>
      </c>
      <c r="G57" s="119">
        <v>42.11</v>
      </c>
      <c r="H57" s="130">
        <v>2.5</v>
      </c>
    </row>
    <row r="58" spans="2:8" ht="26.25" x14ac:dyDescent="0.25">
      <c r="B58" s="120" t="s">
        <v>108</v>
      </c>
      <c r="C58" s="118">
        <v>4906.79</v>
      </c>
      <c r="D58" s="118">
        <v>198061</v>
      </c>
      <c r="E58" s="118">
        <v>214127.03</v>
      </c>
      <c r="F58" s="118">
        <v>16448.310000000001</v>
      </c>
      <c r="G58" s="119">
        <v>335.22</v>
      </c>
      <c r="H58" s="130">
        <v>7.68</v>
      </c>
    </row>
    <row r="59" spans="2:8" x14ac:dyDescent="0.25">
      <c r="B59" s="120" t="s">
        <v>275</v>
      </c>
      <c r="C59" s="117"/>
      <c r="D59" s="118">
        <v>550919</v>
      </c>
      <c r="E59" s="118">
        <v>625089</v>
      </c>
      <c r="F59" s="118">
        <v>625089</v>
      </c>
      <c r="G59" s="117"/>
      <c r="H59" s="130">
        <v>100</v>
      </c>
    </row>
    <row r="60" spans="2:8" x14ac:dyDescent="0.25">
      <c r="B60" s="120" t="s">
        <v>274</v>
      </c>
      <c r="C60" s="117"/>
      <c r="D60" s="117"/>
      <c r="E60" s="118">
        <v>182581.38</v>
      </c>
      <c r="F60" s="117"/>
      <c r="G60" s="117"/>
      <c r="H60" s="129"/>
    </row>
    <row r="61" spans="2:8" ht="26.25" x14ac:dyDescent="0.25">
      <c r="B61" s="120" t="s">
        <v>136</v>
      </c>
      <c r="C61" s="117"/>
      <c r="D61" s="117"/>
      <c r="E61" s="118">
        <v>18187.46</v>
      </c>
      <c r="F61" s="117"/>
      <c r="G61" s="117"/>
      <c r="H61" s="129"/>
    </row>
    <row r="62" spans="2:8" x14ac:dyDescent="0.25">
      <c r="B62" s="120" t="s">
        <v>258</v>
      </c>
      <c r="C62" s="118">
        <v>9179509.5199999996</v>
      </c>
      <c r="D62" s="118">
        <v>11657380</v>
      </c>
      <c r="E62" s="118">
        <v>13815936.1</v>
      </c>
      <c r="F62" s="118">
        <v>11691340.74</v>
      </c>
      <c r="G62" s="119">
        <v>127.36</v>
      </c>
      <c r="H62" s="130">
        <v>84.62</v>
      </c>
    </row>
  </sheetData>
  <mergeCells count="1">
    <mergeCell ref="B2:H2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1"/>
  <sheetViews>
    <sheetView workbookViewId="0">
      <selection activeCell="B2" sqref="B2:H31"/>
    </sheetView>
  </sheetViews>
  <sheetFormatPr defaultRowHeight="15" x14ac:dyDescent="0.25"/>
  <cols>
    <col min="2" max="2" width="37.7109375" customWidth="1"/>
    <col min="3" max="3" width="19.5703125" customWidth="1"/>
    <col min="4" max="4" width="16.7109375" customWidth="1"/>
    <col min="5" max="5" width="17.28515625" customWidth="1"/>
    <col min="6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88" t="s">
        <v>31</v>
      </c>
      <c r="C2" s="188"/>
      <c r="D2" s="188"/>
      <c r="E2" s="188"/>
      <c r="F2" s="188"/>
      <c r="G2" s="188"/>
      <c r="H2" s="188"/>
    </row>
    <row r="3" spans="2:8" ht="18.75" thickBot="1" x14ac:dyDescent="0.3">
      <c r="B3" s="2"/>
      <c r="C3" s="2"/>
      <c r="D3" s="2"/>
      <c r="E3" s="2"/>
      <c r="F3" s="3"/>
      <c r="G3" s="3"/>
      <c r="H3" s="3"/>
    </row>
    <row r="4" spans="2:8" ht="27" thickBot="1" x14ac:dyDescent="0.3">
      <c r="B4" s="121" t="s">
        <v>49</v>
      </c>
      <c r="C4" s="48" t="s">
        <v>53</v>
      </c>
      <c r="D4" s="48" t="s">
        <v>266</v>
      </c>
      <c r="E4" s="48" t="s">
        <v>267</v>
      </c>
      <c r="F4" s="48" t="s">
        <v>268</v>
      </c>
      <c r="G4" s="47" t="s">
        <v>54</v>
      </c>
      <c r="H4" s="47" t="s">
        <v>55</v>
      </c>
    </row>
    <row r="5" spans="2:8" x14ac:dyDescent="0.25">
      <c r="B5" s="50">
        <v>1</v>
      </c>
      <c r="C5" s="51">
        <v>2</v>
      </c>
      <c r="D5" s="51">
        <v>3</v>
      </c>
      <c r="E5" s="51">
        <v>4</v>
      </c>
      <c r="F5" s="51">
        <v>5</v>
      </c>
      <c r="G5" s="50">
        <v>6</v>
      </c>
      <c r="H5" s="50">
        <v>7</v>
      </c>
    </row>
    <row r="6" spans="2:8" x14ac:dyDescent="0.25">
      <c r="B6" s="117" t="s">
        <v>259</v>
      </c>
      <c r="C6" s="118">
        <v>9179509.5199999996</v>
      </c>
      <c r="D6" s="118">
        <v>11657380</v>
      </c>
      <c r="E6" s="118">
        <v>13815936.1</v>
      </c>
      <c r="F6" s="118">
        <v>11691340.74</v>
      </c>
      <c r="G6" s="119">
        <v>127.36</v>
      </c>
      <c r="H6" s="130">
        <v>84.62</v>
      </c>
    </row>
    <row r="7" spans="2:8" x14ac:dyDescent="0.25">
      <c r="B7" s="117" t="s">
        <v>260</v>
      </c>
      <c r="C7" s="118">
        <v>9179509.5199999996</v>
      </c>
      <c r="D7" s="118">
        <v>11657380</v>
      </c>
      <c r="E7" s="118">
        <v>13815936.1</v>
      </c>
      <c r="F7" s="118">
        <v>11691340.74</v>
      </c>
      <c r="G7" s="119">
        <v>127.36</v>
      </c>
      <c r="H7" s="130">
        <v>84.62</v>
      </c>
    </row>
    <row r="8" spans="2:8" x14ac:dyDescent="0.25">
      <c r="B8" s="117" t="s">
        <v>261</v>
      </c>
      <c r="C8" s="118">
        <v>9179509.5199999996</v>
      </c>
      <c r="D8" s="118">
        <v>11657380</v>
      </c>
      <c r="E8" s="118">
        <v>13815936.1</v>
      </c>
      <c r="F8" s="118">
        <v>11691340.74</v>
      </c>
      <c r="G8" s="119">
        <v>127.36</v>
      </c>
      <c r="H8" s="130">
        <v>84.62</v>
      </c>
    </row>
    <row r="9" spans="2:8" x14ac:dyDescent="0.25">
      <c r="B9" s="133" t="s">
        <v>58</v>
      </c>
      <c r="C9" s="134">
        <v>160132.75</v>
      </c>
      <c r="D9" s="134">
        <v>226500</v>
      </c>
      <c r="E9" s="134">
        <v>226910.39</v>
      </c>
      <c r="F9" s="134">
        <v>226910.39</v>
      </c>
      <c r="G9" s="135">
        <v>141.69999999999999</v>
      </c>
      <c r="H9" s="136">
        <v>100</v>
      </c>
    </row>
    <row r="10" spans="2:8" x14ac:dyDescent="0.25">
      <c r="B10" s="137" t="s">
        <v>59</v>
      </c>
      <c r="C10" s="138">
        <v>160132.75</v>
      </c>
      <c r="D10" s="138">
        <v>226500</v>
      </c>
      <c r="E10" s="138">
        <v>226910.39</v>
      </c>
      <c r="F10" s="138">
        <v>226910.39</v>
      </c>
      <c r="G10" s="139">
        <v>141.69999999999999</v>
      </c>
      <c r="H10" s="140">
        <v>100</v>
      </c>
    </row>
    <row r="11" spans="2:8" ht="26.25" x14ac:dyDescent="0.25">
      <c r="B11" s="133" t="s">
        <v>65</v>
      </c>
      <c r="C11" s="134">
        <v>506731.25</v>
      </c>
      <c r="D11" s="134">
        <v>705899</v>
      </c>
      <c r="E11" s="134">
        <v>779658.61</v>
      </c>
      <c r="F11" s="134">
        <v>779658.61</v>
      </c>
      <c r="G11" s="135">
        <v>153.86000000000001</v>
      </c>
      <c r="H11" s="136">
        <v>100</v>
      </c>
    </row>
    <row r="12" spans="2:8" ht="26.25" x14ac:dyDescent="0.25">
      <c r="B12" s="137" t="s">
        <v>66</v>
      </c>
      <c r="C12" s="138">
        <v>506731.25</v>
      </c>
      <c r="D12" s="138">
        <v>154980</v>
      </c>
      <c r="E12" s="138">
        <v>154569.60999999999</v>
      </c>
      <c r="F12" s="138">
        <v>154569.60999999999</v>
      </c>
      <c r="G12" s="139">
        <v>30.5</v>
      </c>
      <c r="H12" s="140">
        <v>100</v>
      </c>
    </row>
    <row r="13" spans="2:8" ht="26.25" x14ac:dyDescent="0.25">
      <c r="B13" s="137" t="s">
        <v>99</v>
      </c>
      <c r="C13" s="137"/>
      <c r="D13" s="138">
        <v>550919</v>
      </c>
      <c r="E13" s="138">
        <v>625089</v>
      </c>
      <c r="F13" s="138">
        <v>625089</v>
      </c>
      <c r="G13" s="137"/>
      <c r="H13" s="140">
        <v>100</v>
      </c>
    </row>
    <row r="14" spans="2:8" x14ac:dyDescent="0.25">
      <c r="B14" s="133" t="s">
        <v>58</v>
      </c>
      <c r="C14" s="134">
        <v>8224214.5300000003</v>
      </c>
      <c r="D14" s="134">
        <v>9704588</v>
      </c>
      <c r="E14" s="134">
        <v>11070898</v>
      </c>
      <c r="F14" s="134">
        <v>10199564.67</v>
      </c>
      <c r="G14" s="135">
        <v>124.02</v>
      </c>
      <c r="H14" s="136">
        <v>92.13</v>
      </c>
    </row>
    <row r="15" spans="2:8" x14ac:dyDescent="0.25">
      <c r="B15" s="137" t="s">
        <v>73</v>
      </c>
      <c r="C15" s="138">
        <v>7013378.4299999997</v>
      </c>
      <c r="D15" s="138">
        <v>8066930</v>
      </c>
      <c r="E15" s="138">
        <v>9365930</v>
      </c>
      <c r="F15" s="138">
        <v>8845380.0500000007</v>
      </c>
      <c r="G15" s="139">
        <v>126.12</v>
      </c>
      <c r="H15" s="140">
        <v>94.44</v>
      </c>
    </row>
    <row r="16" spans="2:8" x14ac:dyDescent="0.25">
      <c r="B16" s="137" t="s">
        <v>59</v>
      </c>
      <c r="C16" s="138">
        <v>1204005.54</v>
      </c>
      <c r="D16" s="138">
        <v>1601140</v>
      </c>
      <c r="E16" s="138">
        <v>1665440</v>
      </c>
      <c r="F16" s="138">
        <v>1348438.43</v>
      </c>
      <c r="G16" s="139">
        <v>112</v>
      </c>
      <c r="H16" s="140">
        <v>80.97</v>
      </c>
    </row>
    <row r="17" spans="2:8" x14ac:dyDescent="0.25">
      <c r="B17" s="137" t="s">
        <v>95</v>
      </c>
      <c r="C17" s="138">
        <v>6830.56</v>
      </c>
      <c r="D17" s="138">
        <v>33200</v>
      </c>
      <c r="E17" s="138">
        <v>33200</v>
      </c>
      <c r="F17" s="138">
        <v>3805.59</v>
      </c>
      <c r="G17" s="139">
        <v>55.71</v>
      </c>
      <c r="H17" s="140">
        <v>11.46</v>
      </c>
    </row>
    <row r="18" spans="2:8" ht="39" x14ac:dyDescent="0.25">
      <c r="B18" s="137" t="s">
        <v>98</v>
      </c>
      <c r="C18" s="137"/>
      <c r="D18" s="138">
        <v>1990</v>
      </c>
      <c r="E18" s="138">
        <v>5000</v>
      </c>
      <c r="F18" s="138">
        <v>1940.6</v>
      </c>
      <c r="G18" s="137"/>
      <c r="H18" s="140">
        <v>38.81</v>
      </c>
    </row>
    <row r="19" spans="2:8" x14ac:dyDescent="0.25">
      <c r="B19" s="137" t="s">
        <v>124</v>
      </c>
      <c r="C19" s="137"/>
      <c r="D19" s="138">
        <v>1328</v>
      </c>
      <c r="E19" s="138">
        <v>1328</v>
      </c>
      <c r="F19" s="137"/>
      <c r="G19" s="137"/>
      <c r="H19" s="141"/>
    </row>
    <row r="20" spans="2:8" ht="26.25" x14ac:dyDescent="0.25">
      <c r="B20" s="133" t="s">
        <v>65</v>
      </c>
      <c r="C20" s="134">
        <v>51480.3</v>
      </c>
      <c r="D20" s="134">
        <v>301382</v>
      </c>
      <c r="E20" s="134">
        <v>544748.03</v>
      </c>
      <c r="F20" s="134">
        <v>98715.87</v>
      </c>
      <c r="G20" s="135">
        <v>191.75</v>
      </c>
      <c r="H20" s="136">
        <v>18.12</v>
      </c>
    </row>
    <row r="21" spans="2:8" ht="26.25" x14ac:dyDescent="0.25">
      <c r="B21" s="137" t="s">
        <v>103</v>
      </c>
      <c r="C21" s="137"/>
      <c r="D21" s="138">
        <v>11981</v>
      </c>
      <c r="E21" s="138">
        <v>11981</v>
      </c>
      <c r="F21" s="138">
        <v>1500</v>
      </c>
      <c r="G21" s="137"/>
      <c r="H21" s="140">
        <v>12.52</v>
      </c>
    </row>
    <row r="22" spans="2:8" ht="26.25" x14ac:dyDescent="0.25">
      <c r="B22" s="137" t="s">
        <v>66</v>
      </c>
      <c r="C22" s="138">
        <v>46573.51</v>
      </c>
      <c r="D22" s="138">
        <v>91340</v>
      </c>
      <c r="E22" s="138">
        <v>318640</v>
      </c>
      <c r="F22" s="138">
        <v>80767.56</v>
      </c>
      <c r="G22" s="139">
        <v>173.42</v>
      </c>
      <c r="H22" s="140">
        <v>25.35</v>
      </c>
    </row>
    <row r="23" spans="2:8" ht="26.25" x14ac:dyDescent="0.25">
      <c r="B23" s="137" t="s">
        <v>99</v>
      </c>
      <c r="C23" s="138">
        <v>4906.79</v>
      </c>
      <c r="D23" s="138">
        <v>198061</v>
      </c>
      <c r="E23" s="138">
        <v>214127.03</v>
      </c>
      <c r="F23" s="138">
        <v>16448.310000000001</v>
      </c>
      <c r="G23" s="139">
        <v>335.22</v>
      </c>
      <c r="H23" s="140">
        <v>7.68</v>
      </c>
    </row>
    <row r="24" spans="2:8" x14ac:dyDescent="0.25">
      <c r="B24" s="133" t="s">
        <v>58</v>
      </c>
      <c r="C24" s="134">
        <v>146898.60999999999</v>
      </c>
      <c r="D24" s="134">
        <v>643561</v>
      </c>
      <c r="E24" s="134">
        <v>658940.11</v>
      </c>
      <c r="F24" s="134">
        <v>120378.4</v>
      </c>
      <c r="G24" s="135">
        <v>81.95</v>
      </c>
      <c r="H24" s="136">
        <v>18.27</v>
      </c>
    </row>
    <row r="25" spans="2:8" x14ac:dyDescent="0.25">
      <c r="B25" s="137" t="s">
        <v>73</v>
      </c>
      <c r="C25" s="138">
        <v>26221.16</v>
      </c>
      <c r="D25" s="138">
        <v>324405</v>
      </c>
      <c r="E25" s="138">
        <v>328925.11</v>
      </c>
      <c r="F25" s="138">
        <v>22158.07</v>
      </c>
      <c r="G25" s="139">
        <v>84.5</v>
      </c>
      <c r="H25" s="140">
        <v>6.74</v>
      </c>
    </row>
    <row r="26" spans="2:8" x14ac:dyDescent="0.25">
      <c r="B26" s="137" t="s">
        <v>59</v>
      </c>
      <c r="C26" s="138">
        <v>83510.070000000007</v>
      </c>
      <c r="D26" s="138">
        <v>246556</v>
      </c>
      <c r="E26" s="138">
        <v>247015</v>
      </c>
      <c r="F26" s="138">
        <v>79687.53</v>
      </c>
      <c r="G26" s="139">
        <v>95.42</v>
      </c>
      <c r="H26" s="140">
        <v>32.26</v>
      </c>
    </row>
    <row r="27" spans="2:8" x14ac:dyDescent="0.25">
      <c r="B27" s="137" t="s">
        <v>95</v>
      </c>
      <c r="C27" s="139">
        <v>4.9400000000000004</v>
      </c>
      <c r="D27" s="138">
        <v>20000</v>
      </c>
      <c r="E27" s="138">
        <v>20000</v>
      </c>
      <c r="F27" s="139">
        <v>6.04</v>
      </c>
      <c r="G27" s="139">
        <v>122.27</v>
      </c>
      <c r="H27" s="140">
        <v>0.03</v>
      </c>
    </row>
    <row r="28" spans="2:8" ht="39" x14ac:dyDescent="0.25">
      <c r="B28" s="137" t="s">
        <v>98</v>
      </c>
      <c r="C28" s="138">
        <v>37162.44</v>
      </c>
      <c r="D28" s="138">
        <v>52600</v>
      </c>
      <c r="E28" s="138">
        <v>63000</v>
      </c>
      <c r="F28" s="138">
        <v>18526.759999999998</v>
      </c>
      <c r="G28" s="139">
        <v>49.85</v>
      </c>
      <c r="H28" s="140">
        <v>29.41</v>
      </c>
    </row>
    <row r="29" spans="2:8" ht="26.25" x14ac:dyDescent="0.25">
      <c r="B29" s="133" t="s">
        <v>65</v>
      </c>
      <c r="C29" s="134">
        <v>90052.08</v>
      </c>
      <c r="D29" s="134">
        <v>75450</v>
      </c>
      <c r="E29" s="134">
        <v>534780.96</v>
      </c>
      <c r="F29" s="134">
        <v>266112.8</v>
      </c>
      <c r="G29" s="135">
        <v>295.51</v>
      </c>
      <c r="H29" s="136">
        <v>49.76</v>
      </c>
    </row>
    <row r="30" spans="2:8" ht="26.25" x14ac:dyDescent="0.25">
      <c r="B30" s="137" t="s">
        <v>66</v>
      </c>
      <c r="C30" s="138">
        <v>67739.58</v>
      </c>
      <c r="D30" s="138">
        <v>50450</v>
      </c>
      <c r="E30" s="138">
        <v>81911.600000000006</v>
      </c>
      <c r="F30" s="138">
        <v>33512.32</v>
      </c>
      <c r="G30" s="139">
        <v>49.47</v>
      </c>
      <c r="H30" s="140">
        <v>40.909999999999997</v>
      </c>
    </row>
    <row r="31" spans="2:8" ht="26.25" x14ac:dyDescent="0.25">
      <c r="B31" s="137" t="s">
        <v>99</v>
      </c>
      <c r="C31" s="138">
        <v>22312.5</v>
      </c>
      <c r="D31" s="138">
        <v>25000</v>
      </c>
      <c r="E31" s="138">
        <v>452869.36</v>
      </c>
      <c r="F31" s="138">
        <v>232600.48</v>
      </c>
      <c r="G31" s="138">
        <v>1042.47</v>
      </c>
      <c r="H31" s="140">
        <v>51.36</v>
      </c>
    </row>
  </sheetData>
  <mergeCells count="1">
    <mergeCell ref="B2:H2"/>
  </mergeCells>
  <pageMargins left="0.7" right="0.7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B2" sqref="B2:L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88" t="s">
        <v>47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2" ht="15.75" customHeight="1" x14ac:dyDescent="0.25">
      <c r="B3" s="188" t="s">
        <v>23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89" t="s">
        <v>2</v>
      </c>
      <c r="C5" s="190"/>
      <c r="D5" s="190"/>
      <c r="E5" s="190"/>
      <c r="F5" s="191"/>
      <c r="G5" s="33" t="s">
        <v>53</v>
      </c>
      <c r="H5" s="32" t="s">
        <v>266</v>
      </c>
      <c r="I5" s="33" t="s">
        <v>267</v>
      </c>
      <c r="J5" s="33" t="s">
        <v>268</v>
      </c>
      <c r="K5" s="33" t="s">
        <v>10</v>
      </c>
      <c r="L5" s="33" t="s">
        <v>32</v>
      </c>
    </row>
    <row r="6" spans="2:12" x14ac:dyDescent="0.25">
      <c r="B6" s="189">
        <v>1</v>
      </c>
      <c r="C6" s="190"/>
      <c r="D6" s="190"/>
      <c r="E6" s="190"/>
      <c r="F6" s="191"/>
      <c r="G6" s="33">
        <v>2</v>
      </c>
      <c r="H6" s="33">
        <v>3</v>
      </c>
      <c r="I6" s="33">
        <v>4</v>
      </c>
      <c r="J6" s="33">
        <v>5</v>
      </c>
      <c r="K6" s="33" t="s">
        <v>12</v>
      </c>
      <c r="L6" s="33" t="s">
        <v>13</v>
      </c>
    </row>
    <row r="7" spans="2:12" ht="25.5" x14ac:dyDescent="0.25">
      <c r="B7" s="6">
        <v>8</v>
      </c>
      <c r="C7" s="6"/>
      <c r="D7" s="6"/>
      <c r="E7" s="6"/>
      <c r="F7" s="6" t="s">
        <v>3</v>
      </c>
      <c r="G7" s="4">
        <v>0</v>
      </c>
      <c r="H7" s="4">
        <v>0</v>
      </c>
      <c r="I7" s="4">
        <v>0</v>
      </c>
      <c r="J7" s="24">
        <v>0</v>
      </c>
      <c r="K7" s="24">
        <v>0</v>
      </c>
      <c r="L7" s="24">
        <v>0</v>
      </c>
    </row>
    <row r="8" spans="2:12" x14ac:dyDescent="0.25">
      <c r="B8" s="6"/>
      <c r="C8" s="10">
        <v>84</v>
      </c>
      <c r="D8" s="10"/>
      <c r="E8" s="10"/>
      <c r="F8" s="10" t="s">
        <v>7</v>
      </c>
      <c r="G8" s="4"/>
      <c r="H8" s="4"/>
      <c r="I8" s="4"/>
      <c r="J8" s="24"/>
      <c r="K8" s="24"/>
      <c r="L8" s="24"/>
    </row>
    <row r="9" spans="2:12" ht="51" x14ac:dyDescent="0.25">
      <c r="B9" s="7"/>
      <c r="C9" s="7"/>
      <c r="D9" s="7">
        <v>841</v>
      </c>
      <c r="E9" s="7"/>
      <c r="F9" s="25" t="s">
        <v>24</v>
      </c>
      <c r="G9" s="4"/>
      <c r="H9" s="4"/>
      <c r="I9" s="4"/>
      <c r="J9" s="24"/>
      <c r="K9" s="24"/>
      <c r="L9" s="24"/>
    </row>
    <row r="10" spans="2:12" ht="25.5" x14ac:dyDescent="0.25">
      <c r="B10" s="7"/>
      <c r="C10" s="7"/>
      <c r="D10" s="7"/>
      <c r="E10" s="7">
        <v>8413</v>
      </c>
      <c r="F10" s="25" t="s">
        <v>25</v>
      </c>
      <c r="G10" s="4"/>
      <c r="H10" s="4"/>
      <c r="I10" s="4"/>
      <c r="J10" s="24"/>
      <c r="K10" s="24"/>
      <c r="L10" s="24"/>
    </row>
    <row r="11" spans="2:12" x14ac:dyDescent="0.25">
      <c r="B11" s="7"/>
      <c r="C11" s="7"/>
      <c r="D11" s="7"/>
      <c r="E11" s="8" t="s">
        <v>14</v>
      </c>
      <c r="F11" s="12"/>
      <c r="G11" s="4"/>
      <c r="H11" s="4"/>
      <c r="I11" s="4"/>
      <c r="J11" s="24"/>
      <c r="K11" s="24"/>
      <c r="L11" s="24"/>
    </row>
    <row r="12" spans="2:12" ht="25.5" x14ac:dyDescent="0.25">
      <c r="B12" s="9">
        <v>5</v>
      </c>
      <c r="C12" s="9"/>
      <c r="D12" s="9"/>
      <c r="E12" s="9"/>
      <c r="F12" s="19" t="s">
        <v>4</v>
      </c>
      <c r="G12" s="4">
        <v>0</v>
      </c>
      <c r="H12" s="4">
        <v>0</v>
      </c>
      <c r="I12" s="4">
        <v>0</v>
      </c>
      <c r="J12" s="24">
        <v>0</v>
      </c>
      <c r="K12" s="24">
        <v>0</v>
      </c>
      <c r="L12" s="24">
        <v>0</v>
      </c>
    </row>
    <row r="13" spans="2:12" ht="25.5" x14ac:dyDescent="0.25">
      <c r="B13" s="10"/>
      <c r="C13" s="10">
        <v>54</v>
      </c>
      <c r="D13" s="10"/>
      <c r="E13" s="10"/>
      <c r="F13" s="20" t="s">
        <v>8</v>
      </c>
      <c r="G13" s="4"/>
      <c r="H13" s="4"/>
      <c r="I13" s="5"/>
      <c r="J13" s="24"/>
      <c r="K13" s="24"/>
      <c r="L13" s="24"/>
    </row>
    <row r="14" spans="2:12" ht="63.75" x14ac:dyDescent="0.25">
      <c r="B14" s="10"/>
      <c r="C14" s="10"/>
      <c r="D14" s="10">
        <v>541</v>
      </c>
      <c r="E14" s="25"/>
      <c r="F14" s="25" t="s">
        <v>26</v>
      </c>
      <c r="G14" s="4"/>
      <c r="H14" s="4"/>
      <c r="I14" s="5"/>
      <c r="J14" s="24"/>
      <c r="K14" s="24"/>
      <c r="L14" s="24"/>
    </row>
    <row r="15" spans="2:12" ht="38.25" x14ac:dyDescent="0.25">
      <c r="B15" s="10"/>
      <c r="C15" s="10"/>
      <c r="D15" s="10"/>
      <c r="E15" s="25">
        <v>5413</v>
      </c>
      <c r="F15" s="25" t="s">
        <v>27</v>
      </c>
      <c r="G15" s="4"/>
      <c r="H15" s="4"/>
      <c r="I15" s="5"/>
      <c r="J15" s="24"/>
      <c r="K15" s="24"/>
      <c r="L15" s="24"/>
    </row>
    <row r="16" spans="2:12" x14ac:dyDescent="0.25">
      <c r="B16" s="11" t="s">
        <v>9</v>
      </c>
      <c r="C16" s="9"/>
      <c r="D16" s="9"/>
      <c r="E16" s="9"/>
      <c r="F16" s="19" t="s">
        <v>14</v>
      </c>
      <c r="G16" s="4"/>
      <c r="H16" s="4"/>
      <c r="I16" s="4"/>
      <c r="J16" s="24"/>
      <c r="K16" s="24"/>
      <c r="L16" s="24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topLeftCell="B1" workbookViewId="0">
      <selection activeCell="G4" sqref="G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88" t="s">
        <v>28</v>
      </c>
      <c r="C2" s="188"/>
      <c r="D2" s="188"/>
      <c r="E2" s="188"/>
      <c r="F2" s="188"/>
      <c r="G2" s="188"/>
      <c r="H2" s="188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2" t="s">
        <v>2</v>
      </c>
      <c r="C4" s="32" t="s">
        <v>53</v>
      </c>
      <c r="D4" s="32" t="s">
        <v>266</v>
      </c>
      <c r="E4" s="32" t="s">
        <v>267</v>
      </c>
      <c r="F4" s="32" t="s">
        <v>268</v>
      </c>
      <c r="G4" s="32" t="s">
        <v>10</v>
      </c>
      <c r="H4" s="32" t="s">
        <v>32</v>
      </c>
    </row>
    <row r="5" spans="2:8" x14ac:dyDescent="0.25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 t="s">
        <v>12</v>
      </c>
      <c r="H5" s="32" t="s">
        <v>13</v>
      </c>
    </row>
    <row r="6" spans="2:8" x14ac:dyDescent="0.25">
      <c r="B6" s="6" t="s">
        <v>29</v>
      </c>
      <c r="C6" s="4">
        <v>0</v>
      </c>
      <c r="D6" s="4">
        <v>0</v>
      </c>
      <c r="E6" s="5">
        <v>0</v>
      </c>
      <c r="F6" s="24">
        <v>0</v>
      </c>
      <c r="G6" s="24">
        <v>0</v>
      </c>
      <c r="H6" s="24">
        <v>0</v>
      </c>
    </row>
    <row r="7" spans="2:8" x14ac:dyDescent="0.25">
      <c r="B7" s="6" t="s">
        <v>21</v>
      </c>
      <c r="C7" s="4"/>
      <c r="D7" s="4"/>
      <c r="E7" s="4"/>
      <c r="F7" s="24"/>
      <c r="G7" s="24"/>
      <c r="H7" s="24"/>
    </row>
    <row r="8" spans="2:8" x14ac:dyDescent="0.25">
      <c r="B8" s="28" t="s">
        <v>20</v>
      </c>
      <c r="C8" s="4"/>
      <c r="D8" s="4"/>
      <c r="E8" s="4"/>
      <c r="F8" s="24"/>
      <c r="G8" s="24"/>
      <c r="H8" s="24"/>
    </row>
    <row r="9" spans="2:8" x14ac:dyDescent="0.25">
      <c r="B9" s="27" t="s">
        <v>19</v>
      </c>
      <c r="C9" s="4"/>
      <c r="D9" s="4"/>
      <c r="E9" s="4"/>
      <c r="F9" s="24"/>
      <c r="G9" s="24"/>
      <c r="H9" s="24"/>
    </row>
    <row r="10" spans="2:8" x14ac:dyDescent="0.25">
      <c r="B10" s="27" t="s">
        <v>14</v>
      </c>
      <c r="C10" s="4"/>
      <c r="D10" s="4"/>
      <c r="E10" s="4"/>
      <c r="F10" s="24"/>
      <c r="G10" s="24"/>
      <c r="H10" s="24"/>
    </row>
    <row r="11" spans="2:8" x14ac:dyDescent="0.25">
      <c r="B11" s="6" t="s">
        <v>18</v>
      </c>
      <c r="C11" s="4">
        <v>0</v>
      </c>
      <c r="D11" s="4">
        <v>0</v>
      </c>
      <c r="E11" s="5">
        <v>0</v>
      </c>
      <c r="F11" s="24">
        <v>0</v>
      </c>
      <c r="G11" s="24">
        <v>0</v>
      </c>
      <c r="H11" s="24">
        <v>0</v>
      </c>
    </row>
    <row r="12" spans="2:8" x14ac:dyDescent="0.25">
      <c r="B12" s="26" t="s">
        <v>17</v>
      </c>
      <c r="C12" s="4"/>
      <c r="D12" s="4"/>
      <c r="E12" s="5"/>
      <c r="F12" s="24"/>
      <c r="G12" s="24"/>
      <c r="H12" s="24"/>
    </row>
    <row r="13" spans="2:8" x14ac:dyDescent="0.25">
      <c r="B13" s="6" t="s">
        <v>16</v>
      </c>
      <c r="C13" s="4"/>
      <c r="D13" s="4"/>
      <c r="E13" s="5"/>
      <c r="F13" s="24"/>
      <c r="G13" s="24"/>
      <c r="H13" s="24"/>
    </row>
    <row r="14" spans="2:8" x14ac:dyDescent="0.25">
      <c r="B14" s="26" t="s">
        <v>15</v>
      </c>
      <c r="C14" s="4"/>
      <c r="D14" s="4"/>
      <c r="E14" s="5"/>
      <c r="F14" s="24"/>
      <c r="G14" s="24"/>
      <c r="H14" s="24"/>
    </row>
    <row r="15" spans="2:8" x14ac:dyDescent="0.25">
      <c r="B15" s="10" t="s">
        <v>9</v>
      </c>
      <c r="C15" s="4"/>
      <c r="D15" s="4"/>
      <c r="E15" s="5"/>
      <c r="F15" s="24"/>
      <c r="G15" s="24"/>
      <c r="H15" s="24"/>
    </row>
    <row r="16" spans="2:8" x14ac:dyDescent="0.25">
      <c r="B16" s="26"/>
      <c r="C16" s="4"/>
      <c r="D16" s="4"/>
      <c r="E16" s="5"/>
      <c r="F16" s="24"/>
      <c r="G16" s="24"/>
      <c r="H16" s="24"/>
    </row>
    <row r="17" spans="2:8" ht="15.75" customHeight="1" x14ac:dyDescent="0.25">
      <c r="B17" s="6" t="s">
        <v>30</v>
      </c>
      <c r="C17" s="4">
        <v>0</v>
      </c>
      <c r="D17" s="4">
        <v>0</v>
      </c>
      <c r="E17" s="5">
        <v>0</v>
      </c>
      <c r="F17" s="24">
        <v>0</v>
      </c>
      <c r="G17" s="24">
        <v>0</v>
      </c>
      <c r="H17" s="24">
        <v>0</v>
      </c>
    </row>
    <row r="18" spans="2:8" ht="15.75" customHeight="1" x14ac:dyDescent="0.25">
      <c r="B18" s="6" t="s">
        <v>21</v>
      </c>
      <c r="C18" s="4"/>
      <c r="D18" s="4"/>
      <c r="E18" s="4"/>
      <c r="F18" s="24"/>
      <c r="G18" s="24"/>
      <c r="H18" s="24"/>
    </row>
    <row r="19" spans="2:8" x14ac:dyDescent="0.25">
      <c r="B19" s="28" t="s">
        <v>20</v>
      </c>
      <c r="C19" s="4"/>
      <c r="D19" s="4"/>
      <c r="E19" s="4"/>
      <c r="F19" s="24"/>
      <c r="G19" s="24"/>
      <c r="H19" s="24"/>
    </row>
    <row r="20" spans="2:8" x14ac:dyDescent="0.25">
      <c r="B20" s="27" t="s">
        <v>19</v>
      </c>
      <c r="C20" s="4"/>
      <c r="D20" s="4"/>
      <c r="E20" s="4"/>
      <c r="F20" s="24"/>
      <c r="G20" s="24"/>
      <c r="H20" s="24"/>
    </row>
    <row r="21" spans="2:8" x14ac:dyDescent="0.25">
      <c r="B21" s="27" t="s">
        <v>14</v>
      </c>
      <c r="C21" s="4"/>
      <c r="D21" s="4"/>
      <c r="E21" s="4"/>
      <c r="F21" s="24"/>
      <c r="G21" s="24"/>
      <c r="H21" s="24"/>
    </row>
    <row r="22" spans="2:8" x14ac:dyDescent="0.25">
      <c r="B22" s="6" t="s">
        <v>18</v>
      </c>
      <c r="C22" s="4">
        <v>0</v>
      </c>
      <c r="D22" s="4">
        <v>0</v>
      </c>
      <c r="E22" s="5">
        <v>0</v>
      </c>
      <c r="F22" s="24">
        <v>0</v>
      </c>
      <c r="G22" s="24">
        <v>0</v>
      </c>
      <c r="H22" s="24">
        <v>0</v>
      </c>
    </row>
    <row r="23" spans="2:8" x14ac:dyDescent="0.25">
      <c r="B23" s="26" t="s">
        <v>17</v>
      </c>
      <c r="C23" s="4"/>
      <c r="D23" s="4"/>
      <c r="E23" s="5"/>
      <c r="F23" s="24"/>
      <c r="G23" s="24"/>
      <c r="H23" s="24"/>
    </row>
    <row r="24" spans="2:8" x14ac:dyDescent="0.25">
      <c r="B24" s="6" t="s">
        <v>16</v>
      </c>
      <c r="C24" s="4"/>
      <c r="D24" s="4"/>
      <c r="E24" s="5"/>
      <c r="F24" s="24"/>
      <c r="G24" s="24"/>
      <c r="H24" s="24"/>
    </row>
    <row r="25" spans="2:8" x14ac:dyDescent="0.25">
      <c r="B25" s="26" t="s">
        <v>15</v>
      </c>
      <c r="C25" s="4"/>
      <c r="D25" s="4"/>
      <c r="E25" s="5"/>
      <c r="F25" s="24"/>
      <c r="G25" s="24"/>
      <c r="H25" s="24"/>
    </row>
    <row r="26" spans="2:8" x14ac:dyDescent="0.25">
      <c r="B26" s="10" t="s">
        <v>9</v>
      </c>
      <c r="C26" s="4"/>
      <c r="D26" s="4"/>
      <c r="E26" s="5"/>
      <c r="F26" s="24"/>
      <c r="G26" s="24"/>
      <c r="H26" s="2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24"/>
  <sheetViews>
    <sheetView tabSelected="1" workbookViewId="0">
      <selection sqref="A1:G224"/>
    </sheetView>
  </sheetViews>
  <sheetFormatPr defaultRowHeight="15" x14ac:dyDescent="0.25"/>
  <cols>
    <col min="1" max="1" width="70.85546875" customWidth="1"/>
    <col min="2" max="2" width="17" customWidth="1"/>
    <col min="3" max="3" width="16.85546875" customWidth="1"/>
    <col min="4" max="4" width="19.85546875" customWidth="1"/>
    <col min="5" max="5" width="17.42578125" customWidth="1"/>
    <col min="6" max="6" width="12" customWidth="1"/>
    <col min="7" max="7" width="14.140625" customWidth="1"/>
    <col min="8" max="8" width="25.28515625" customWidth="1"/>
    <col min="9" max="9" width="15.7109375" customWidth="1"/>
  </cols>
  <sheetData>
    <row r="1" spans="1:7" s="46" customFormat="1" ht="15" customHeight="1" x14ac:dyDescent="0.15">
      <c r="A1" s="192" t="s">
        <v>5</v>
      </c>
      <c r="B1" s="192"/>
      <c r="C1" s="192"/>
      <c r="D1" s="192"/>
      <c r="E1" s="192"/>
      <c r="F1" s="192"/>
      <c r="G1" s="192"/>
    </row>
    <row r="2" spans="1:7" s="46" customFormat="1" ht="15" customHeight="1" x14ac:dyDescent="0.15">
      <c r="A2" s="193" t="s">
        <v>48</v>
      </c>
      <c r="B2" s="193"/>
      <c r="C2" s="193"/>
      <c r="D2" s="193"/>
      <c r="E2" s="193"/>
      <c r="F2" s="193"/>
      <c r="G2" s="193"/>
    </row>
    <row r="3" spans="1:7" s="49" customFormat="1" ht="35.25" customHeight="1" x14ac:dyDescent="0.2">
      <c r="A3" s="47" t="s">
        <v>49</v>
      </c>
      <c r="B3" s="48" t="s">
        <v>53</v>
      </c>
      <c r="C3" s="48" t="s">
        <v>266</v>
      </c>
      <c r="D3" s="48" t="s">
        <v>267</v>
      </c>
      <c r="E3" s="48" t="s">
        <v>268</v>
      </c>
      <c r="F3" s="47" t="s">
        <v>54</v>
      </c>
      <c r="G3" s="47" t="s">
        <v>55</v>
      </c>
    </row>
    <row r="4" spans="1:7" s="49" customFormat="1" ht="15" customHeight="1" x14ac:dyDescent="0.2">
      <c r="A4" s="50">
        <v>1</v>
      </c>
      <c r="B4" s="51">
        <v>2</v>
      </c>
      <c r="C4" s="51">
        <v>3</v>
      </c>
      <c r="D4" s="51">
        <v>4</v>
      </c>
      <c r="E4" s="51">
        <v>5</v>
      </c>
      <c r="F4" s="50">
        <v>6</v>
      </c>
      <c r="G4" s="50">
        <v>7</v>
      </c>
    </row>
    <row r="5" spans="1:7" s="54" customFormat="1" ht="12.75" x14ac:dyDescent="0.2">
      <c r="A5" s="117" t="s">
        <v>259</v>
      </c>
      <c r="B5" s="118">
        <v>9179509.5199999996</v>
      </c>
      <c r="C5" s="118">
        <v>11657380</v>
      </c>
      <c r="D5" s="118">
        <v>13815936.1</v>
      </c>
      <c r="E5" s="118">
        <v>11691340.74</v>
      </c>
      <c r="F5" s="119">
        <v>127.36</v>
      </c>
      <c r="G5" s="130">
        <v>84.62</v>
      </c>
    </row>
    <row r="6" spans="1:7" s="146" customFormat="1" ht="12.75" x14ac:dyDescent="0.2">
      <c r="A6" s="142" t="s">
        <v>56</v>
      </c>
      <c r="B6" s="143">
        <v>666864</v>
      </c>
      <c r="C6" s="143">
        <v>932399</v>
      </c>
      <c r="D6" s="143">
        <v>1006569</v>
      </c>
      <c r="E6" s="143">
        <v>1006569</v>
      </c>
      <c r="F6" s="144">
        <v>150.94</v>
      </c>
      <c r="G6" s="145">
        <v>100</v>
      </c>
    </row>
    <row r="7" spans="1:7" s="53" customFormat="1" ht="12.75" x14ac:dyDescent="0.2">
      <c r="A7" s="147" t="s">
        <v>57</v>
      </c>
      <c r="B7" s="148">
        <v>666864</v>
      </c>
      <c r="C7" s="148">
        <v>932399</v>
      </c>
      <c r="D7" s="148">
        <v>1006569</v>
      </c>
      <c r="E7" s="148">
        <v>1006569</v>
      </c>
      <c r="F7" s="149">
        <v>150.94</v>
      </c>
      <c r="G7" s="150">
        <v>100</v>
      </c>
    </row>
    <row r="8" spans="1:7" s="54" customFormat="1" ht="12.75" x14ac:dyDescent="0.2">
      <c r="A8" s="117" t="s">
        <v>276</v>
      </c>
      <c r="B8" s="118">
        <v>666864</v>
      </c>
      <c r="C8" s="118">
        <v>932399</v>
      </c>
      <c r="D8" s="118">
        <v>1006569</v>
      </c>
      <c r="E8" s="118">
        <v>1006569</v>
      </c>
      <c r="F8" s="119">
        <v>150.94</v>
      </c>
      <c r="G8" s="130">
        <v>100</v>
      </c>
    </row>
    <row r="9" spans="1:7" s="52" customFormat="1" ht="12.75" x14ac:dyDescent="0.2">
      <c r="A9" s="151" t="s">
        <v>277</v>
      </c>
      <c r="B9" s="152">
        <v>666864</v>
      </c>
      <c r="C9" s="152">
        <v>932399</v>
      </c>
      <c r="D9" s="152">
        <v>1006569</v>
      </c>
      <c r="E9" s="152">
        <v>1006569</v>
      </c>
      <c r="F9" s="153">
        <v>150.94</v>
      </c>
      <c r="G9" s="154">
        <v>100</v>
      </c>
    </row>
    <row r="10" spans="1:7" s="155" customFormat="1" ht="12.75" x14ac:dyDescent="0.2">
      <c r="A10" s="137" t="s">
        <v>59</v>
      </c>
      <c r="B10" s="138">
        <v>160132.75</v>
      </c>
      <c r="C10" s="138">
        <v>226500</v>
      </c>
      <c r="D10" s="138">
        <v>226910.39</v>
      </c>
      <c r="E10" s="138">
        <v>226910.39</v>
      </c>
      <c r="F10" s="139">
        <v>141.69999999999999</v>
      </c>
      <c r="G10" s="140">
        <v>100</v>
      </c>
    </row>
    <row r="11" spans="1:7" s="53" customFormat="1" ht="12.75" x14ac:dyDescent="0.2">
      <c r="A11" s="156" t="s">
        <v>60</v>
      </c>
      <c r="B11" s="157">
        <v>38140</v>
      </c>
      <c r="C11" s="156"/>
      <c r="D11" s="156"/>
      <c r="E11" s="157">
        <v>56500</v>
      </c>
      <c r="F11" s="158">
        <v>148.13999999999999</v>
      </c>
      <c r="G11" s="159"/>
    </row>
    <row r="12" spans="1:7" s="54" customFormat="1" ht="12.75" x14ac:dyDescent="0.2">
      <c r="A12" s="117" t="s">
        <v>61</v>
      </c>
      <c r="B12" s="118">
        <v>31500</v>
      </c>
      <c r="C12" s="117"/>
      <c r="D12" s="117"/>
      <c r="E12" s="118">
        <v>31500</v>
      </c>
      <c r="F12" s="119">
        <v>100</v>
      </c>
      <c r="G12" s="129"/>
    </row>
    <row r="13" spans="1:7" s="54" customFormat="1" ht="12.75" x14ac:dyDescent="0.2">
      <c r="A13" s="117" t="s">
        <v>62</v>
      </c>
      <c r="B13" s="118">
        <v>6640</v>
      </c>
      <c r="C13" s="117"/>
      <c r="D13" s="117"/>
      <c r="E13" s="118">
        <v>25000</v>
      </c>
      <c r="F13" s="119">
        <v>376.51</v>
      </c>
      <c r="G13" s="129"/>
    </row>
    <row r="14" spans="1:7" s="53" customFormat="1" ht="12.75" x14ac:dyDescent="0.2">
      <c r="A14" s="156" t="s">
        <v>63</v>
      </c>
      <c r="B14" s="157">
        <v>121992.75</v>
      </c>
      <c r="C14" s="156"/>
      <c r="D14" s="156"/>
      <c r="E14" s="157">
        <v>170410.39</v>
      </c>
      <c r="F14" s="158">
        <v>139.69</v>
      </c>
      <c r="G14" s="159"/>
    </row>
    <row r="15" spans="1:7" s="54" customFormat="1" ht="12.75" x14ac:dyDescent="0.2">
      <c r="A15" s="117" t="s">
        <v>64</v>
      </c>
      <c r="B15" s="118">
        <v>121992.75</v>
      </c>
      <c r="C15" s="117"/>
      <c r="D15" s="117"/>
      <c r="E15" s="118">
        <v>170410.39</v>
      </c>
      <c r="F15" s="119">
        <v>139.69</v>
      </c>
      <c r="G15" s="129"/>
    </row>
    <row r="16" spans="1:7" s="155" customFormat="1" ht="12.75" x14ac:dyDescent="0.2">
      <c r="A16" s="137" t="s">
        <v>66</v>
      </c>
      <c r="B16" s="138">
        <v>506731.25</v>
      </c>
      <c r="C16" s="138">
        <v>154980</v>
      </c>
      <c r="D16" s="138">
        <v>154569.60999999999</v>
      </c>
      <c r="E16" s="138">
        <v>154569.60999999999</v>
      </c>
      <c r="F16" s="139">
        <v>30.5</v>
      </c>
      <c r="G16" s="140">
        <v>100</v>
      </c>
    </row>
    <row r="17" spans="1:7" s="53" customFormat="1" ht="12.75" x14ac:dyDescent="0.2">
      <c r="A17" s="156" t="s">
        <v>67</v>
      </c>
      <c r="B17" s="157">
        <v>19751.25</v>
      </c>
      <c r="C17" s="156"/>
      <c r="D17" s="156"/>
      <c r="E17" s="156"/>
      <c r="F17" s="156"/>
      <c r="G17" s="159"/>
    </row>
    <row r="18" spans="1:7" s="54" customFormat="1" ht="12.75" x14ac:dyDescent="0.2">
      <c r="A18" s="117" t="s">
        <v>68</v>
      </c>
      <c r="B18" s="118">
        <v>19751.25</v>
      </c>
      <c r="C18" s="117"/>
      <c r="D18" s="117"/>
      <c r="E18" s="117"/>
      <c r="F18" s="117"/>
      <c r="G18" s="129"/>
    </row>
    <row r="19" spans="1:7" s="53" customFormat="1" ht="12.75" x14ac:dyDescent="0.2">
      <c r="A19" s="156" t="s">
        <v>69</v>
      </c>
      <c r="B19" s="157">
        <v>486980</v>
      </c>
      <c r="C19" s="156"/>
      <c r="D19" s="156"/>
      <c r="E19" s="157">
        <v>154569.60999999999</v>
      </c>
      <c r="F19" s="158">
        <v>31.74</v>
      </c>
      <c r="G19" s="159"/>
    </row>
    <row r="20" spans="1:7" s="54" customFormat="1" ht="12.75" x14ac:dyDescent="0.2">
      <c r="A20" s="117" t="s">
        <v>70</v>
      </c>
      <c r="B20" s="118">
        <v>486980</v>
      </c>
      <c r="C20" s="117"/>
      <c r="D20" s="117"/>
      <c r="E20" s="118">
        <v>154569.60999999999</v>
      </c>
      <c r="F20" s="119">
        <v>31.74</v>
      </c>
      <c r="G20" s="129"/>
    </row>
    <row r="21" spans="1:7" s="155" customFormat="1" ht="12.75" x14ac:dyDescent="0.2">
      <c r="A21" s="137" t="s">
        <v>99</v>
      </c>
      <c r="B21" s="137"/>
      <c r="C21" s="138">
        <v>550919</v>
      </c>
      <c r="D21" s="138">
        <v>625089</v>
      </c>
      <c r="E21" s="138">
        <v>625089</v>
      </c>
      <c r="F21" s="137"/>
      <c r="G21" s="140">
        <v>100</v>
      </c>
    </row>
    <row r="22" spans="1:7" s="53" customFormat="1" ht="12.75" x14ac:dyDescent="0.2">
      <c r="A22" s="156" t="s">
        <v>100</v>
      </c>
      <c r="B22" s="156"/>
      <c r="C22" s="156"/>
      <c r="D22" s="156"/>
      <c r="E22" s="157">
        <v>625089</v>
      </c>
      <c r="F22" s="156"/>
      <c r="G22" s="159"/>
    </row>
    <row r="23" spans="1:7" s="54" customFormat="1" ht="12.75" x14ac:dyDescent="0.2">
      <c r="A23" s="117" t="s">
        <v>101</v>
      </c>
      <c r="B23" s="117"/>
      <c r="C23" s="117"/>
      <c r="D23" s="117"/>
      <c r="E23" s="118">
        <v>625089</v>
      </c>
      <c r="F23" s="117"/>
      <c r="G23" s="129"/>
    </row>
    <row r="24" spans="1:7" s="146" customFormat="1" ht="12.75" x14ac:dyDescent="0.2">
      <c r="A24" s="142" t="s">
        <v>71</v>
      </c>
      <c r="B24" s="143">
        <v>148707.57</v>
      </c>
      <c r="C24" s="143">
        <v>252560</v>
      </c>
      <c r="D24" s="143">
        <v>699412.09</v>
      </c>
      <c r="E24" s="143">
        <v>306957.15999999997</v>
      </c>
      <c r="F24" s="144">
        <v>206.42</v>
      </c>
      <c r="G24" s="145">
        <v>43.89</v>
      </c>
    </row>
    <row r="25" spans="1:7" s="53" customFormat="1" ht="12.75" x14ac:dyDescent="0.2">
      <c r="A25" s="147" t="s">
        <v>72</v>
      </c>
      <c r="B25" s="148">
        <v>62582.57</v>
      </c>
      <c r="C25" s="148">
        <v>252560</v>
      </c>
      <c r="D25" s="148">
        <v>285471.59999999998</v>
      </c>
      <c r="E25" s="148">
        <v>80449.2</v>
      </c>
      <c r="F25" s="149">
        <v>128.55000000000001</v>
      </c>
      <c r="G25" s="150">
        <v>28.18</v>
      </c>
    </row>
    <row r="26" spans="1:7" s="54" customFormat="1" ht="12.75" x14ac:dyDescent="0.2">
      <c r="A26" s="117" t="s">
        <v>278</v>
      </c>
      <c r="B26" s="118">
        <v>62582.57</v>
      </c>
      <c r="C26" s="118">
        <v>252560</v>
      </c>
      <c r="D26" s="118">
        <v>285471.59999999998</v>
      </c>
      <c r="E26" s="118">
        <v>80449.2</v>
      </c>
      <c r="F26" s="119">
        <v>128.55000000000001</v>
      </c>
      <c r="G26" s="130">
        <v>28.18</v>
      </c>
    </row>
    <row r="27" spans="1:7" s="52" customFormat="1" ht="12.75" x14ac:dyDescent="0.2">
      <c r="A27" s="151" t="s">
        <v>279</v>
      </c>
      <c r="B27" s="152">
        <v>62582.57</v>
      </c>
      <c r="C27" s="152">
        <v>252560</v>
      </c>
      <c r="D27" s="152">
        <v>285471.59999999998</v>
      </c>
      <c r="E27" s="152">
        <v>80449.2</v>
      </c>
      <c r="F27" s="153">
        <v>128.55000000000001</v>
      </c>
      <c r="G27" s="154">
        <v>28.18</v>
      </c>
    </row>
    <row r="28" spans="1:7" s="155" customFormat="1" ht="12.75" x14ac:dyDescent="0.2">
      <c r="A28" s="137" t="s">
        <v>73</v>
      </c>
      <c r="B28" s="138">
        <v>9868.27</v>
      </c>
      <c r="C28" s="138">
        <v>74560</v>
      </c>
      <c r="D28" s="138">
        <v>74560</v>
      </c>
      <c r="E28" s="138">
        <v>18946.61</v>
      </c>
      <c r="F28" s="139">
        <v>192</v>
      </c>
      <c r="G28" s="140">
        <v>25.41</v>
      </c>
    </row>
    <row r="29" spans="1:7" s="53" customFormat="1" ht="12.75" x14ac:dyDescent="0.2">
      <c r="A29" s="156" t="s">
        <v>74</v>
      </c>
      <c r="B29" s="157">
        <v>7753.12</v>
      </c>
      <c r="C29" s="156"/>
      <c r="D29" s="156"/>
      <c r="E29" s="157">
        <v>18946.61</v>
      </c>
      <c r="F29" s="158">
        <v>244.37</v>
      </c>
      <c r="G29" s="159"/>
    </row>
    <row r="30" spans="1:7" s="54" customFormat="1" ht="12.75" x14ac:dyDescent="0.2">
      <c r="A30" s="117" t="s">
        <v>75</v>
      </c>
      <c r="B30" s="119">
        <v>434.32</v>
      </c>
      <c r="C30" s="117"/>
      <c r="D30" s="117"/>
      <c r="E30" s="117"/>
      <c r="F30" s="117"/>
      <c r="G30" s="129"/>
    </row>
    <row r="31" spans="1:7" s="54" customFormat="1" ht="12.75" x14ac:dyDescent="0.2">
      <c r="A31" s="117" t="s">
        <v>76</v>
      </c>
      <c r="B31" s="118">
        <v>7318.8</v>
      </c>
      <c r="C31" s="117"/>
      <c r="D31" s="117"/>
      <c r="E31" s="118">
        <v>18946.61</v>
      </c>
      <c r="F31" s="119">
        <v>258.88</v>
      </c>
      <c r="G31" s="129"/>
    </row>
    <row r="32" spans="1:7" s="53" customFormat="1" ht="12.75" x14ac:dyDescent="0.2">
      <c r="A32" s="156" t="s">
        <v>78</v>
      </c>
      <c r="B32" s="157">
        <v>2115.15</v>
      </c>
      <c r="C32" s="156"/>
      <c r="D32" s="156"/>
      <c r="E32" s="156"/>
      <c r="F32" s="156"/>
      <c r="G32" s="159"/>
    </row>
    <row r="33" spans="1:7" s="54" customFormat="1" ht="12.75" x14ac:dyDescent="0.2">
      <c r="A33" s="117" t="s">
        <v>79</v>
      </c>
      <c r="B33" s="118">
        <v>2115.15</v>
      </c>
      <c r="C33" s="117"/>
      <c r="D33" s="117"/>
      <c r="E33" s="117"/>
      <c r="F33" s="117"/>
      <c r="G33" s="129"/>
    </row>
    <row r="34" spans="1:7" s="155" customFormat="1" ht="12.75" x14ac:dyDescent="0.2">
      <c r="A34" s="137" t="s">
        <v>59</v>
      </c>
      <c r="B34" s="138">
        <v>33941.86</v>
      </c>
      <c r="C34" s="138">
        <v>106400</v>
      </c>
      <c r="D34" s="138">
        <v>106400</v>
      </c>
      <c r="E34" s="138">
        <v>34884.230000000003</v>
      </c>
      <c r="F34" s="139">
        <v>102.78</v>
      </c>
      <c r="G34" s="140">
        <v>32.79</v>
      </c>
    </row>
    <row r="35" spans="1:7" s="53" customFormat="1" ht="12.75" x14ac:dyDescent="0.2">
      <c r="A35" s="156" t="s">
        <v>60</v>
      </c>
      <c r="B35" s="157">
        <v>4036.48</v>
      </c>
      <c r="C35" s="156"/>
      <c r="D35" s="156"/>
      <c r="E35" s="157">
        <v>6396.37</v>
      </c>
      <c r="F35" s="158">
        <v>158.46</v>
      </c>
      <c r="G35" s="159"/>
    </row>
    <row r="36" spans="1:7" s="54" customFormat="1" ht="12.75" x14ac:dyDescent="0.2">
      <c r="A36" s="117" t="s">
        <v>81</v>
      </c>
      <c r="B36" s="119">
        <v>9.3699999999999992</v>
      </c>
      <c r="C36" s="117"/>
      <c r="D36" s="117"/>
      <c r="E36" s="119">
        <v>13.31</v>
      </c>
      <c r="F36" s="119">
        <v>142.05000000000001</v>
      </c>
      <c r="G36" s="129"/>
    </row>
    <row r="37" spans="1:7" s="54" customFormat="1" ht="12.75" x14ac:dyDescent="0.2">
      <c r="A37" s="117" t="s">
        <v>82</v>
      </c>
      <c r="B37" s="118">
        <v>1116.17</v>
      </c>
      <c r="C37" s="117"/>
      <c r="D37" s="117"/>
      <c r="E37" s="118">
        <v>2612.54</v>
      </c>
      <c r="F37" s="119">
        <v>234.06</v>
      </c>
      <c r="G37" s="129"/>
    </row>
    <row r="38" spans="1:7" s="54" customFormat="1" ht="12.75" x14ac:dyDescent="0.2">
      <c r="A38" s="117" t="s">
        <v>83</v>
      </c>
      <c r="B38" s="118">
        <v>2086.11</v>
      </c>
      <c r="C38" s="117"/>
      <c r="D38" s="117"/>
      <c r="E38" s="118">
        <v>3309.72</v>
      </c>
      <c r="F38" s="119">
        <v>158.66</v>
      </c>
      <c r="G38" s="129"/>
    </row>
    <row r="39" spans="1:7" s="54" customFormat="1" ht="12.75" x14ac:dyDescent="0.2">
      <c r="A39" s="117" t="s">
        <v>84</v>
      </c>
      <c r="B39" s="117"/>
      <c r="C39" s="117"/>
      <c r="D39" s="117"/>
      <c r="E39" s="119">
        <v>460.8</v>
      </c>
      <c r="F39" s="117"/>
      <c r="G39" s="129"/>
    </row>
    <row r="40" spans="1:7" s="54" customFormat="1" ht="12.75" x14ac:dyDescent="0.2">
      <c r="A40" s="117" t="s">
        <v>61</v>
      </c>
      <c r="B40" s="119">
        <v>74.7</v>
      </c>
      <c r="C40" s="117"/>
      <c r="D40" s="117"/>
      <c r="E40" s="117"/>
      <c r="F40" s="117"/>
      <c r="G40" s="129"/>
    </row>
    <row r="41" spans="1:7" s="54" customFormat="1" ht="12.75" x14ac:dyDescent="0.2">
      <c r="A41" s="117" t="s">
        <v>62</v>
      </c>
      <c r="B41" s="119">
        <v>750.13</v>
      </c>
      <c r="C41" s="117"/>
      <c r="D41" s="117"/>
      <c r="E41" s="117"/>
      <c r="F41" s="117"/>
      <c r="G41" s="129"/>
    </row>
    <row r="42" spans="1:7" s="53" customFormat="1" ht="12.75" x14ac:dyDescent="0.2">
      <c r="A42" s="156" t="s">
        <v>63</v>
      </c>
      <c r="B42" s="157">
        <v>21410.51</v>
      </c>
      <c r="C42" s="156"/>
      <c r="D42" s="156"/>
      <c r="E42" s="157">
        <v>23504.240000000002</v>
      </c>
      <c r="F42" s="158">
        <v>109.78</v>
      </c>
      <c r="G42" s="159"/>
    </row>
    <row r="43" spans="1:7" s="54" customFormat="1" ht="12.75" x14ac:dyDescent="0.2">
      <c r="A43" s="117" t="s">
        <v>85</v>
      </c>
      <c r="B43" s="119">
        <v>199.06</v>
      </c>
      <c r="C43" s="117"/>
      <c r="D43" s="117"/>
      <c r="E43" s="118">
        <v>1183.67</v>
      </c>
      <c r="F43" s="119">
        <v>594.63</v>
      </c>
      <c r="G43" s="129"/>
    </row>
    <row r="44" spans="1:7" s="54" customFormat="1" ht="12.75" x14ac:dyDescent="0.2">
      <c r="A44" s="117" t="s">
        <v>64</v>
      </c>
      <c r="B44" s="118">
        <v>9647.0499999999993</v>
      </c>
      <c r="C44" s="117"/>
      <c r="D44" s="117"/>
      <c r="E44" s="118">
        <v>8235.81</v>
      </c>
      <c r="F44" s="119">
        <v>85.37</v>
      </c>
      <c r="G44" s="129"/>
    </row>
    <row r="45" spans="1:7" s="54" customFormat="1" ht="12.75" x14ac:dyDescent="0.2">
      <c r="A45" s="117" t="s">
        <v>116</v>
      </c>
      <c r="B45" s="117"/>
      <c r="C45" s="117"/>
      <c r="D45" s="117"/>
      <c r="E45" s="119">
        <v>315</v>
      </c>
      <c r="F45" s="117"/>
      <c r="G45" s="129"/>
    </row>
    <row r="46" spans="1:7" s="54" customFormat="1" ht="12.75" x14ac:dyDescent="0.2">
      <c r="A46" s="117" t="s">
        <v>86</v>
      </c>
      <c r="B46" s="118">
        <v>3492.14</v>
      </c>
      <c r="C46" s="117"/>
      <c r="D46" s="117"/>
      <c r="E46" s="118">
        <v>8841.92</v>
      </c>
      <c r="F46" s="119">
        <v>253.19</v>
      </c>
      <c r="G46" s="129"/>
    </row>
    <row r="47" spans="1:7" s="54" customFormat="1" ht="12.75" x14ac:dyDescent="0.2">
      <c r="A47" s="117" t="s">
        <v>87</v>
      </c>
      <c r="B47" s="118">
        <v>4320.93</v>
      </c>
      <c r="C47" s="117"/>
      <c r="D47" s="117"/>
      <c r="E47" s="118">
        <v>1510.85</v>
      </c>
      <c r="F47" s="119">
        <v>34.97</v>
      </c>
      <c r="G47" s="129"/>
    </row>
    <row r="48" spans="1:7" s="54" customFormat="1" ht="12.75" x14ac:dyDescent="0.2">
      <c r="A48" s="117" t="s">
        <v>88</v>
      </c>
      <c r="B48" s="118">
        <v>3471.33</v>
      </c>
      <c r="C48" s="117"/>
      <c r="D48" s="117"/>
      <c r="E48" s="118">
        <v>3416.99</v>
      </c>
      <c r="F48" s="119">
        <v>98.43</v>
      </c>
      <c r="G48" s="129"/>
    </row>
    <row r="49" spans="1:7" s="54" customFormat="1" ht="12.75" x14ac:dyDescent="0.2">
      <c r="A49" s="117" t="s">
        <v>89</v>
      </c>
      <c r="B49" s="119">
        <v>280</v>
      </c>
      <c r="C49" s="117"/>
      <c r="D49" s="117"/>
      <c r="E49" s="117"/>
      <c r="F49" s="117"/>
      <c r="G49" s="129"/>
    </row>
    <row r="50" spans="1:7" s="53" customFormat="1" ht="12.75" x14ac:dyDescent="0.2">
      <c r="A50" s="156" t="s">
        <v>90</v>
      </c>
      <c r="B50" s="157">
        <v>8494.8700000000008</v>
      </c>
      <c r="C50" s="156"/>
      <c r="D50" s="156"/>
      <c r="E50" s="157">
        <v>4983.62</v>
      </c>
      <c r="F50" s="158">
        <v>58.67</v>
      </c>
      <c r="G50" s="159"/>
    </row>
    <row r="51" spans="1:7" s="54" customFormat="1" ht="12.75" x14ac:dyDescent="0.2">
      <c r="A51" s="117" t="s">
        <v>91</v>
      </c>
      <c r="B51" s="118">
        <v>2155.0500000000002</v>
      </c>
      <c r="C51" s="117"/>
      <c r="D51" s="117"/>
      <c r="E51" s="118">
        <v>4685.3900000000003</v>
      </c>
      <c r="F51" s="119">
        <v>217.41</v>
      </c>
      <c r="G51" s="129"/>
    </row>
    <row r="52" spans="1:7" s="54" customFormat="1" ht="12.75" x14ac:dyDescent="0.2">
      <c r="A52" s="117" t="s">
        <v>92</v>
      </c>
      <c r="B52" s="118">
        <v>6039.82</v>
      </c>
      <c r="C52" s="117"/>
      <c r="D52" s="117"/>
      <c r="E52" s="119">
        <v>8.83</v>
      </c>
      <c r="F52" s="119">
        <v>0.15</v>
      </c>
      <c r="G52" s="129"/>
    </row>
    <row r="53" spans="1:7" s="54" customFormat="1" ht="12.75" x14ac:dyDescent="0.2">
      <c r="A53" s="117" t="s">
        <v>94</v>
      </c>
      <c r="B53" s="119">
        <v>300</v>
      </c>
      <c r="C53" s="117"/>
      <c r="D53" s="117"/>
      <c r="E53" s="119">
        <v>289.39999999999998</v>
      </c>
      <c r="F53" s="119">
        <v>96.47</v>
      </c>
      <c r="G53" s="129"/>
    </row>
    <row r="54" spans="1:7" s="155" customFormat="1" ht="12.75" x14ac:dyDescent="0.2">
      <c r="A54" s="137" t="s">
        <v>95</v>
      </c>
      <c r="B54" s="139">
        <v>4.9400000000000004</v>
      </c>
      <c r="C54" s="138">
        <v>10000</v>
      </c>
      <c r="D54" s="138">
        <v>10000</v>
      </c>
      <c r="E54" s="139">
        <v>6.04</v>
      </c>
      <c r="F54" s="139">
        <v>122.27</v>
      </c>
      <c r="G54" s="140">
        <v>0.06</v>
      </c>
    </row>
    <row r="55" spans="1:7" s="53" customFormat="1" ht="12.75" x14ac:dyDescent="0.2">
      <c r="A55" s="156" t="s">
        <v>96</v>
      </c>
      <c r="B55" s="158">
        <v>4.9400000000000004</v>
      </c>
      <c r="C55" s="156"/>
      <c r="D55" s="156"/>
      <c r="E55" s="158">
        <v>6.04</v>
      </c>
      <c r="F55" s="158">
        <v>122.27</v>
      </c>
      <c r="G55" s="159"/>
    </row>
    <row r="56" spans="1:7" s="54" customFormat="1" ht="12.75" x14ac:dyDescent="0.2">
      <c r="A56" s="117" t="s">
        <v>97</v>
      </c>
      <c r="B56" s="119">
        <v>4.9400000000000004</v>
      </c>
      <c r="C56" s="117"/>
      <c r="D56" s="117"/>
      <c r="E56" s="119">
        <v>6.04</v>
      </c>
      <c r="F56" s="119">
        <v>122.27</v>
      </c>
      <c r="G56" s="129"/>
    </row>
    <row r="57" spans="1:7" s="155" customFormat="1" ht="25.5" x14ac:dyDescent="0.2">
      <c r="A57" s="137" t="s">
        <v>98</v>
      </c>
      <c r="B57" s="137"/>
      <c r="C57" s="138">
        <v>2600</v>
      </c>
      <c r="D57" s="138">
        <v>13000</v>
      </c>
      <c r="E57" s="138">
        <v>2600</v>
      </c>
      <c r="F57" s="137"/>
      <c r="G57" s="140">
        <v>20</v>
      </c>
    </row>
    <row r="58" spans="1:7" s="53" customFormat="1" ht="12.75" x14ac:dyDescent="0.2">
      <c r="A58" s="156" t="s">
        <v>142</v>
      </c>
      <c r="B58" s="156"/>
      <c r="C58" s="156"/>
      <c r="D58" s="156"/>
      <c r="E58" s="157">
        <v>2600</v>
      </c>
      <c r="F58" s="156"/>
      <c r="G58" s="159"/>
    </row>
    <row r="59" spans="1:7" s="54" customFormat="1" ht="12.75" x14ac:dyDescent="0.2">
      <c r="A59" s="117" t="s">
        <v>143</v>
      </c>
      <c r="B59" s="117"/>
      <c r="C59" s="117"/>
      <c r="D59" s="117"/>
      <c r="E59" s="118">
        <v>2600</v>
      </c>
      <c r="F59" s="117"/>
      <c r="G59" s="129"/>
    </row>
    <row r="60" spans="1:7" s="155" customFormat="1" ht="12.75" x14ac:dyDescent="0.2">
      <c r="A60" s="137" t="s">
        <v>66</v>
      </c>
      <c r="B60" s="138">
        <v>17580</v>
      </c>
      <c r="C60" s="138">
        <v>34000</v>
      </c>
      <c r="D60" s="138">
        <v>61511.6</v>
      </c>
      <c r="E60" s="138">
        <v>23512.32</v>
      </c>
      <c r="F60" s="139">
        <v>133.74</v>
      </c>
      <c r="G60" s="140">
        <v>38.22</v>
      </c>
    </row>
    <row r="61" spans="1:7" s="53" customFormat="1" ht="12.75" x14ac:dyDescent="0.2">
      <c r="A61" s="156" t="s">
        <v>67</v>
      </c>
      <c r="B61" s="156"/>
      <c r="C61" s="156"/>
      <c r="D61" s="156"/>
      <c r="E61" s="157">
        <v>23512.32</v>
      </c>
      <c r="F61" s="156"/>
      <c r="G61" s="159"/>
    </row>
    <row r="62" spans="1:7" s="54" customFormat="1" ht="12.75" x14ac:dyDescent="0.2">
      <c r="A62" s="117" t="s">
        <v>125</v>
      </c>
      <c r="B62" s="117"/>
      <c r="C62" s="117"/>
      <c r="D62" s="117"/>
      <c r="E62" s="119">
        <v>295.72000000000003</v>
      </c>
      <c r="F62" s="117"/>
      <c r="G62" s="129"/>
    </row>
    <row r="63" spans="1:7" s="54" customFormat="1" ht="12.75" x14ac:dyDescent="0.2">
      <c r="A63" s="117" t="s">
        <v>68</v>
      </c>
      <c r="B63" s="117"/>
      <c r="C63" s="117"/>
      <c r="D63" s="117"/>
      <c r="E63" s="118">
        <v>22511.599999999999</v>
      </c>
      <c r="F63" s="117"/>
      <c r="G63" s="129"/>
    </row>
    <row r="64" spans="1:7" s="54" customFormat="1" ht="12.75" x14ac:dyDescent="0.2">
      <c r="A64" s="117" t="s">
        <v>128</v>
      </c>
      <c r="B64" s="117"/>
      <c r="C64" s="117"/>
      <c r="D64" s="117"/>
      <c r="E64" s="119">
        <v>705</v>
      </c>
      <c r="F64" s="117"/>
      <c r="G64" s="129"/>
    </row>
    <row r="65" spans="1:7" s="53" customFormat="1" ht="12.75" x14ac:dyDescent="0.2">
      <c r="A65" s="156" t="s">
        <v>69</v>
      </c>
      <c r="B65" s="157">
        <v>17580</v>
      </c>
      <c r="C65" s="156"/>
      <c r="D65" s="156"/>
      <c r="E65" s="156"/>
      <c r="F65" s="156"/>
      <c r="G65" s="159"/>
    </row>
    <row r="66" spans="1:7" s="54" customFormat="1" ht="12.75" x14ac:dyDescent="0.2">
      <c r="A66" s="117" t="s">
        <v>70</v>
      </c>
      <c r="B66" s="118">
        <v>17580</v>
      </c>
      <c r="C66" s="117"/>
      <c r="D66" s="117"/>
      <c r="E66" s="117"/>
      <c r="F66" s="117"/>
      <c r="G66" s="129"/>
    </row>
    <row r="67" spans="1:7" s="155" customFormat="1" ht="12.75" x14ac:dyDescent="0.2">
      <c r="A67" s="137" t="s">
        <v>99</v>
      </c>
      <c r="B67" s="138">
        <v>1187.5</v>
      </c>
      <c r="C67" s="138">
        <v>25000</v>
      </c>
      <c r="D67" s="138">
        <v>20000</v>
      </c>
      <c r="E67" s="139">
        <v>500</v>
      </c>
      <c r="F67" s="139">
        <v>42.11</v>
      </c>
      <c r="G67" s="140">
        <v>2.5</v>
      </c>
    </row>
    <row r="68" spans="1:7" s="53" customFormat="1" ht="12.75" x14ac:dyDescent="0.2">
      <c r="A68" s="156" t="s">
        <v>100</v>
      </c>
      <c r="B68" s="157">
        <v>1187.5</v>
      </c>
      <c r="C68" s="156"/>
      <c r="D68" s="156"/>
      <c r="E68" s="158">
        <v>500</v>
      </c>
      <c r="F68" s="158">
        <v>42.11</v>
      </c>
      <c r="G68" s="159"/>
    </row>
    <row r="69" spans="1:7" s="54" customFormat="1" ht="12.75" x14ac:dyDescent="0.2">
      <c r="A69" s="117" t="s">
        <v>101</v>
      </c>
      <c r="B69" s="118">
        <v>1187.5</v>
      </c>
      <c r="C69" s="117"/>
      <c r="D69" s="117"/>
      <c r="E69" s="119">
        <v>500</v>
      </c>
      <c r="F69" s="119">
        <v>42.11</v>
      </c>
      <c r="G69" s="129"/>
    </row>
    <row r="70" spans="1:7" s="53" customFormat="1" ht="12.75" x14ac:dyDescent="0.2">
      <c r="A70" s="147" t="s">
        <v>102</v>
      </c>
      <c r="B70" s="148">
        <v>86125</v>
      </c>
      <c r="C70" s="147"/>
      <c r="D70" s="148">
        <v>226380</v>
      </c>
      <c r="E70" s="148">
        <v>226379.96</v>
      </c>
      <c r="F70" s="149">
        <v>262.85000000000002</v>
      </c>
      <c r="G70" s="150">
        <v>100</v>
      </c>
    </row>
    <row r="71" spans="1:7" s="54" customFormat="1" ht="12.75" x14ac:dyDescent="0.2">
      <c r="A71" s="117" t="s">
        <v>278</v>
      </c>
      <c r="B71" s="118">
        <v>86125</v>
      </c>
      <c r="C71" s="117"/>
      <c r="D71" s="118">
        <v>226380</v>
      </c>
      <c r="E71" s="118">
        <v>226379.96</v>
      </c>
      <c r="F71" s="119">
        <v>262.85000000000002</v>
      </c>
      <c r="G71" s="130">
        <v>100</v>
      </c>
    </row>
    <row r="72" spans="1:7" s="52" customFormat="1" ht="12.75" x14ac:dyDescent="0.2">
      <c r="A72" s="151" t="s">
        <v>280</v>
      </c>
      <c r="B72" s="152">
        <v>86125</v>
      </c>
      <c r="C72" s="153">
        <v>0</v>
      </c>
      <c r="D72" s="152">
        <v>226380</v>
      </c>
      <c r="E72" s="152">
        <v>226379.96</v>
      </c>
      <c r="F72" s="153">
        <v>262.85000000000002</v>
      </c>
      <c r="G72" s="154">
        <v>100</v>
      </c>
    </row>
    <row r="73" spans="1:7" s="155" customFormat="1" ht="12.75" x14ac:dyDescent="0.2">
      <c r="A73" s="137" t="s">
        <v>73</v>
      </c>
      <c r="B73" s="138">
        <v>15000</v>
      </c>
      <c r="C73" s="137"/>
      <c r="D73" s="137"/>
      <c r="E73" s="137"/>
      <c r="F73" s="137"/>
      <c r="G73" s="141"/>
    </row>
    <row r="74" spans="1:7" s="53" customFormat="1" ht="12.75" x14ac:dyDescent="0.2">
      <c r="A74" s="156" t="s">
        <v>74</v>
      </c>
      <c r="B74" s="157">
        <v>15000</v>
      </c>
      <c r="C74" s="156"/>
      <c r="D74" s="156"/>
      <c r="E74" s="156"/>
      <c r="F74" s="156"/>
      <c r="G74" s="159"/>
    </row>
    <row r="75" spans="1:7" s="54" customFormat="1" ht="12.75" x14ac:dyDescent="0.2">
      <c r="A75" s="117" t="s">
        <v>76</v>
      </c>
      <c r="B75" s="118">
        <v>15000</v>
      </c>
      <c r="C75" s="117"/>
      <c r="D75" s="117"/>
      <c r="E75" s="117"/>
      <c r="F75" s="117"/>
      <c r="G75" s="129"/>
    </row>
    <row r="76" spans="1:7" s="155" customFormat="1" ht="12.75" x14ac:dyDescent="0.2">
      <c r="A76" s="137" t="s">
        <v>66</v>
      </c>
      <c r="B76" s="138">
        <v>50000</v>
      </c>
      <c r="C76" s="137"/>
      <c r="D76" s="137"/>
      <c r="E76" s="137"/>
      <c r="F76" s="137"/>
      <c r="G76" s="141"/>
    </row>
    <row r="77" spans="1:7" s="53" customFormat="1" ht="12.75" x14ac:dyDescent="0.2">
      <c r="A77" s="156" t="s">
        <v>69</v>
      </c>
      <c r="B77" s="157">
        <v>50000</v>
      </c>
      <c r="C77" s="156"/>
      <c r="D77" s="156"/>
      <c r="E77" s="156"/>
      <c r="F77" s="156"/>
      <c r="G77" s="159"/>
    </row>
    <row r="78" spans="1:7" s="54" customFormat="1" ht="12.75" x14ac:dyDescent="0.2">
      <c r="A78" s="117" t="s">
        <v>70</v>
      </c>
      <c r="B78" s="118">
        <v>50000</v>
      </c>
      <c r="C78" s="117"/>
      <c r="D78" s="117"/>
      <c r="E78" s="117"/>
      <c r="F78" s="117"/>
      <c r="G78" s="129"/>
    </row>
    <row r="79" spans="1:7" s="155" customFormat="1" ht="12.75" x14ac:dyDescent="0.2">
      <c r="A79" s="137" t="s">
        <v>99</v>
      </c>
      <c r="B79" s="138">
        <v>21125</v>
      </c>
      <c r="C79" s="137"/>
      <c r="D79" s="138">
        <v>226380</v>
      </c>
      <c r="E79" s="138">
        <v>226379.96</v>
      </c>
      <c r="F79" s="138">
        <v>1071.6199999999999</v>
      </c>
      <c r="G79" s="140">
        <v>100</v>
      </c>
    </row>
    <row r="80" spans="1:7" s="53" customFormat="1" ht="12.75" x14ac:dyDescent="0.2">
      <c r="A80" s="156" t="s">
        <v>100</v>
      </c>
      <c r="B80" s="157">
        <v>21125</v>
      </c>
      <c r="C80" s="156"/>
      <c r="D80" s="156"/>
      <c r="E80" s="157">
        <v>226379.96</v>
      </c>
      <c r="F80" s="157">
        <v>1071.6199999999999</v>
      </c>
      <c r="G80" s="159"/>
    </row>
    <row r="81" spans="1:7" s="54" customFormat="1" ht="12.75" x14ac:dyDescent="0.2">
      <c r="A81" s="117" t="s">
        <v>101</v>
      </c>
      <c r="B81" s="118">
        <v>21125</v>
      </c>
      <c r="C81" s="117"/>
      <c r="D81" s="117"/>
      <c r="E81" s="118">
        <v>226379.96</v>
      </c>
      <c r="F81" s="118">
        <v>1071.6199999999999</v>
      </c>
      <c r="G81" s="129"/>
    </row>
    <row r="82" spans="1:7" s="53" customFormat="1" ht="12.75" x14ac:dyDescent="0.2">
      <c r="A82" s="147" t="s">
        <v>281</v>
      </c>
      <c r="B82" s="147"/>
      <c r="C82" s="147"/>
      <c r="D82" s="148">
        <v>187560.49</v>
      </c>
      <c r="E82" s="149">
        <v>128</v>
      </c>
      <c r="F82" s="147"/>
      <c r="G82" s="150">
        <v>7.0000000000000007E-2</v>
      </c>
    </row>
    <row r="83" spans="1:7" s="54" customFormat="1" ht="12.75" x14ac:dyDescent="0.2">
      <c r="A83" s="117" t="s">
        <v>278</v>
      </c>
      <c r="B83" s="117"/>
      <c r="C83" s="117"/>
      <c r="D83" s="118">
        <v>187560.49</v>
      </c>
      <c r="E83" s="119">
        <v>128</v>
      </c>
      <c r="F83" s="117"/>
      <c r="G83" s="130">
        <v>7.0000000000000007E-2</v>
      </c>
    </row>
    <row r="84" spans="1:7" s="52" customFormat="1" ht="12.75" x14ac:dyDescent="0.2">
      <c r="A84" s="151" t="s">
        <v>282</v>
      </c>
      <c r="B84" s="153">
        <v>0</v>
      </c>
      <c r="C84" s="153">
        <v>0</v>
      </c>
      <c r="D84" s="152">
        <v>187560.49</v>
      </c>
      <c r="E84" s="153">
        <v>128</v>
      </c>
      <c r="F84" s="153">
        <v>0</v>
      </c>
      <c r="G84" s="154">
        <v>7.0000000000000007E-2</v>
      </c>
    </row>
    <row r="85" spans="1:7" s="155" customFormat="1" ht="12.75" x14ac:dyDescent="0.2">
      <c r="A85" s="137" t="s">
        <v>73</v>
      </c>
      <c r="B85" s="137"/>
      <c r="C85" s="137"/>
      <c r="D85" s="138">
        <v>4520.1099999999997</v>
      </c>
      <c r="E85" s="137"/>
      <c r="F85" s="137"/>
      <c r="G85" s="141"/>
    </row>
    <row r="86" spans="1:7" s="155" customFormat="1" ht="12.75" x14ac:dyDescent="0.2">
      <c r="A86" s="137" t="s">
        <v>59</v>
      </c>
      <c r="B86" s="137"/>
      <c r="C86" s="137"/>
      <c r="D86" s="139">
        <v>459</v>
      </c>
      <c r="E86" s="139">
        <v>128</v>
      </c>
      <c r="F86" s="137"/>
      <c r="G86" s="140">
        <v>27.89</v>
      </c>
    </row>
    <row r="87" spans="1:7" s="53" customFormat="1" ht="12.75" x14ac:dyDescent="0.2">
      <c r="A87" s="156" t="s">
        <v>63</v>
      </c>
      <c r="B87" s="156"/>
      <c r="C87" s="156"/>
      <c r="D87" s="156"/>
      <c r="E87" s="158">
        <v>128</v>
      </c>
      <c r="F87" s="156"/>
      <c r="G87" s="159"/>
    </row>
    <row r="88" spans="1:7" s="54" customFormat="1" ht="12.75" x14ac:dyDescent="0.2">
      <c r="A88" s="117" t="s">
        <v>116</v>
      </c>
      <c r="B88" s="117"/>
      <c r="C88" s="117"/>
      <c r="D88" s="117"/>
      <c r="E88" s="119">
        <v>128</v>
      </c>
      <c r="F88" s="117"/>
      <c r="G88" s="129"/>
    </row>
    <row r="89" spans="1:7" s="155" customFormat="1" ht="12.75" x14ac:dyDescent="0.2">
      <c r="A89" s="137" t="s">
        <v>99</v>
      </c>
      <c r="B89" s="137"/>
      <c r="C89" s="137"/>
      <c r="D89" s="138">
        <v>182581.38</v>
      </c>
      <c r="E89" s="137"/>
      <c r="F89" s="137"/>
      <c r="G89" s="141"/>
    </row>
    <row r="90" spans="1:7" s="146" customFormat="1" ht="12.75" x14ac:dyDescent="0.2">
      <c r="A90" s="142" t="s">
        <v>106</v>
      </c>
      <c r="B90" s="143">
        <v>8275694.8300000001</v>
      </c>
      <c r="C90" s="143">
        <v>9972590</v>
      </c>
      <c r="D90" s="143">
        <v>11582266.029999999</v>
      </c>
      <c r="E90" s="143">
        <v>10298280.539999999</v>
      </c>
      <c r="F90" s="144">
        <v>124.44</v>
      </c>
      <c r="G90" s="145">
        <v>88.91</v>
      </c>
    </row>
    <row r="91" spans="1:7" s="53" customFormat="1" ht="12.75" x14ac:dyDescent="0.2">
      <c r="A91" s="147" t="s">
        <v>107</v>
      </c>
      <c r="B91" s="148">
        <v>8275694.8300000001</v>
      </c>
      <c r="C91" s="148">
        <v>9972590</v>
      </c>
      <c r="D91" s="148">
        <v>11582266.029999999</v>
      </c>
      <c r="E91" s="148">
        <v>10298280.539999999</v>
      </c>
      <c r="F91" s="149">
        <v>124.44</v>
      </c>
      <c r="G91" s="150">
        <v>88.91</v>
      </c>
    </row>
    <row r="92" spans="1:7" s="54" customFormat="1" ht="12.75" x14ac:dyDescent="0.2">
      <c r="A92" s="117" t="s">
        <v>283</v>
      </c>
      <c r="B92" s="118">
        <v>8275694.8300000001</v>
      </c>
      <c r="C92" s="118">
        <v>9972590</v>
      </c>
      <c r="D92" s="118">
        <v>11582266.029999999</v>
      </c>
      <c r="E92" s="118">
        <v>10298280.539999999</v>
      </c>
      <c r="F92" s="119">
        <v>124.44</v>
      </c>
      <c r="G92" s="130">
        <v>88.91</v>
      </c>
    </row>
    <row r="93" spans="1:7" s="52" customFormat="1" ht="12.75" x14ac:dyDescent="0.2">
      <c r="A93" s="151" t="s">
        <v>284</v>
      </c>
      <c r="B93" s="152">
        <v>8275694.8300000001</v>
      </c>
      <c r="C93" s="152">
        <v>9972590</v>
      </c>
      <c r="D93" s="152">
        <v>11582266.029999999</v>
      </c>
      <c r="E93" s="152">
        <v>10298280.539999999</v>
      </c>
      <c r="F93" s="153">
        <v>124.44</v>
      </c>
      <c r="G93" s="154">
        <v>88.91</v>
      </c>
    </row>
    <row r="94" spans="1:7" s="155" customFormat="1" ht="12.75" x14ac:dyDescent="0.2">
      <c r="A94" s="137" t="s">
        <v>73</v>
      </c>
      <c r="B94" s="138">
        <v>7013378.4299999997</v>
      </c>
      <c r="C94" s="138">
        <v>8036000</v>
      </c>
      <c r="D94" s="138">
        <v>9335000</v>
      </c>
      <c r="E94" s="138">
        <v>8845380.0500000007</v>
      </c>
      <c r="F94" s="139">
        <v>126.12</v>
      </c>
      <c r="G94" s="140">
        <v>94.76</v>
      </c>
    </row>
    <row r="95" spans="1:7" s="53" customFormat="1" ht="12.75" x14ac:dyDescent="0.2">
      <c r="A95" s="156" t="s">
        <v>74</v>
      </c>
      <c r="B95" s="157">
        <v>6071126.8799999999</v>
      </c>
      <c r="C95" s="156"/>
      <c r="D95" s="156"/>
      <c r="E95" s="157">
        <v>7654153.46</v>
      </c>
      <c r="F95" s="158">
        <v>126.07</v>
      </c>
      <c r="G95" s="159"/>
    </row>
    <row r="96" spans="1:7" s="54" customFormat="1" ht="12.75" x14ac:dyDescent="0.2">
      <c r="A96" s="117" t="s">
        <v>75</v>
      </c>
      <c r="B96" s="118">
        <v>5594425.4400000004</v>
      </c>
      <c r="C96" s="117"/>
      <c r="D96" s="117"/>
      <c r="E96" s="118">
        <v>7114969.8700000001</v>
      </c>
      <c r="F96" s="119">
        <v>127.18</v>
      </c>
      <c r="G96" s="129"/>
    </row>
    <row r="97" spans="1:7" s="54" customFormat="1" ht="12.75" x14ac:dyDescent="0.2">
      <c r="A97" s="117" t="s">
        <v>76</v>
      </c>
      <c r="B97" s="118">
        <v>407172.25</v>
      </c>
      <c r="C97" s="117"/>
      <c r="D97" s="117"/>
      <c r="E97" s="118">
        <v>539183.59</v>
      </c>
      <c r="F97" s="119">
        <v>132.41999999999999</v>
      </c>
      <c r="G97" s="129"/>
    </row>
    <row r="98" spans="1:7" s="54" customFormat="1" ht="12.75" x14ac:dyDescent="0.2">
      <c r="A98" s="117" t="s">
        <v>77</v>
      </c>
      <c r="B98" s="118">
        <v>69529.19</v>
      </c>
      <c r="C98" s="117"/>
      <c r="D98" s="117"/>
      <c r="E98" s="117"/>
      <c r="F98" s="117"/>
      <c r="G98" s="129"/>
    </row>
    <row r="99" spans="1:7" s="53" customFormat="1" ht="12.75" x14ac:dyDescent="0.2">
      <c r="A99" s="156" t="s">
        <v>109</v>
      </c>
      <c r="B99" s="157">
        <v>236276.97</v>
      </c>
      <c r="C99" s="156"/>
      <c r="D99" s="156"/>
      <c r="E99" s="157">
        <v>253543.34</v>
      </c>
      <c r="F99" s="158">
        <v>107.31</v>
      </c>
      <c r="G99" s="159"/>
    </row>
    <row r="100" spans="1:7" s="54" customFormat="1" ht="12.75" x14ac:dyDescent="0.2">
      <c r="A100" s="117" t="s">
        <v>110</v>
      </c>
      <c r="B100" s="118">
        <v>236276.97</v>
      </c>
      <c r="C100" s="117"/>
      <c r="D100" s="117"/>
      <c r="E100" s="118">
        <v>253543.34</v>
      </c>
      <c r="F100" s="119">
        <v>107.31</v>
      </c>
      <c r="G100" s="129"/>
    </row>
    <row r="101" spans="1:7" s="53" customFormat="1" ht="12.75" x14ac:dyDescent="0.2">
      <c r="A101" s="156" t="s">
        <v>78</v>
      </c>
      <c r="B101" s="157">
        <v>705974.58</v>
      </c>
      <c r="C101" s="156"/>
      <c r="D101" s="156"/>
      <c r="E101" s="157">
        <v>937683.25</v>
      </c>
      <c r="F101" s="158">
        <v>132.82</v>
      </c>
      <c r="G101" s="159"/>
    </row>
    <row r="102" spans="1:7" s="54" customFormat="1" ht="12.75" x14ac:dyDescent="0.2">
      <c r="A102" s="117" t="s">
        <v>79</v>
      </c>
      <c r="B102" s="118">
        <v>705852.35</v>
      </c>
      <c r="C102" s="117"/>
      <c r="D102" s="117"/>
      <c r="E102" s="118">
        <v>937677.58</v>
      </c>
      <c r="F102" s="119">
        <v>132.84</v>
      </c>
      <c r="G102" s="129"/>
    </row>
    <row r="103" spans="1:7" s="54" customFormat="1" ht="12.75" x14ac:dyDescent="0.2">
      <c r="A103" s="117" t="s">
        <v>80</v>
      </c>
      <c r="B103" s="119">
        <v>122.23</v>
      </c>
      <c r="C103" s="117"/>
      <c r="D103" s="117"/>
      <c r="E103" s="119">
        <v>5.67</v>
      </c>
      <c r="F103" s="119">
        <v>4.6399999999999997</v>
      </c>
      <c r="G103" s="129"/>
    </row>
    <row r="104" spans="1:7" s="155" customFormat="1" ht="12.75" x14ac:dyDescent="0.2">
      <c r="A104" s="137" t="s">
        <v>59</v>
      </c>
      <c r="B104" s="138">
        <v>1204005.54</v>
      </c>
      <c r="C104" s="138">
        <v>1598690</v>
      </c>
      <c r="D104" s="138">
        <v>1662990</v>
      </c>
      <c r="E104" s="138">
        <v>1348438.43</v>
      </c>
      <c r="F104" s="139">
        <v>112</v>
      </c>
      <c r="G104" s="140">
        <v>81.09</v>
      </c>
    </row>
    <row r="105" spans="1:7" s="53" customFormat="1" ht="12.75" x14ac:dyDescent="0.2">
      <c r="A105" s="156" t="s">
        <v>111</v>
      </c>
      <c r="B105" s="157">
        <v>284052.96000000002</v>
      </c>
      <c r="C105" s="156"/>
      <c r="D105" s="156"/>
      <c r="E105" s="157">
        <v>326176.48</v>
      </c>
      <c r="F105" s="158">
        <v>114.83</v>
      </c>
      <c r="G105" s="159"/>
    </row>
    <row r="106" spans="1:7" s="54" customFormat="1" ht="12.75" x14ac:dyDescent="0.2">
      <c r="A106" s="117" t="s">
        <v>112</v>
      </c>
      <c r="B106" s="118">
        <v>7350.64</v>
      </c>
      <c r="C106" s="117"/>
      <c r="D106" s="117"/>
      <c r="E106" s="118">
        <v>5529.83</v>
      </c>
      <c r="F106" s="119">
        <v>75.23</v>
      </c>
      <c r="G106" s="129"/>
    </row>
    <row r="107" spans="1:7" s="54" customFormat="1" ht="12.75" x14ac:dyDescent="0.2">
      <c r="A107" s="117" t="s">
        <v>113</v>
      </c>
      <c r="B107" s="118">
        <v>268311.48</v>
      </c>
      <c r="C107" s="117"/>
      <c r="D107" s="117"/>
      <c r="E107" s="118">
        <v>313466.32</v>
      </c>
      <c r="F107" s="119">
        <v>116.83</v>
      </c>
      <c r="G107" s="129"/>
    </row>
    <row r="108" spans="1:7" s="54" customFormat="1" ht="12.75" x14ac:dyDescent="0.2">
      <c r="A108" s="117" t="s">
        <v>114</v>
      </c>
      <c r="B108" s="118">
        <v>8054.84</v>
      </c>
      <c r="C108" s="117"/>
      <c r="D108" s="117"/>
      <c r="E108" s="118">
        <v>6656.33</v>
      </c>
      <c r="F108" s="119">
        <v>82.64</v>
      </c>
      <c r="G108" s="129"/>
    </row>
    <row r="109" spans="1:7" s="54" customFormat="1" ht="12.75" x14ac:dyDescent="0.2">
      <c r="A109" s="117" t="s">
        <v>115</v>
      </c>
      <c r="B109" s="119">
        <v>336</v>
      </c>
      <c r="C109" s="117"/>
      <c r="D109" s="117"/>
      <c r="E109" s="119">
        <v>524</v>
      </c>
      <c r="F109" s="119">
        <v>155.94999999999999</v>
      </c>
      <c r="G109" s="129"/>
    </row>
    <row r="110" spans="1:7" s="53" customFormat="1" ht="12.75" x14ac:dyDescent="0.2">
      <c r="A110" s="156" t="s">
        <v>60</v>
      </c>
      <c r="B110" s="157">
        <v>313107.68</v>
      </c>
      <c r="C110" s="156"/>
      <c r="D110" s="156"/>
      <c r="E110" s="157">
        <v>358921.55</v>
      </c>
      <c r="F110" s="158">
        <v>114.63</v>
      </c>
      <c r="G110" s="159"/>
    </row>
    <row r="111" spans="1:7" s="54" customFormat="1" ht="12.75" x14ac:dyDescent="0.2">
      <c r="A111" s="117" t="s">
        <v>81</v>
      </c>
      <c r="B111" s="118">
        <v>21737.1</v>
      </c>
      <c r="C111" s="117"/>
      <c r="D111" s="117"/>
      <c r="E111" s="118">
        <v>22789.51</v>
      </c>
      <c r="F111" s="119">
        <v>104.84</v>
      </c>
      <c r="G111" s="129"/>
    </row>
    <row r="112" spans="1:7" s="54" customFormat="1" ht="12.75" x14ac:dyDescent="0.2">
      <c r="A112" s="117" t="s">
        <v>82</v>
      </c>
      <c r="B112" s="118">
        <v>52504.3</v>
      </c>
      <c r="C112" s="117"/>
      <c r="D112" s="117"/>
      <c r="E112" s="119">
        <v>32.5</v>
      </c>
      <c r="F112" s="119">
        <v>0.06</v>
      </c>
      <c r="G112" s="129"/>
    </row>
    <row r="113" spans="1:7" s="54" customFormat="1" ht="12.75" x14ac:dyDescent="0.2">
      <c r="A113" s="117" t="s">
        <v>83</v>
      </c>
      <c r="B113" s="118">
        <v>229614.81</v>
      </c>
      <c r="C113" s="117"/>
      <c r="D113" s="117"/>
      <c r="E113" s="118">
        <v>307073.64</v>
      </c>
      <c r="F113" s="119">
        <v>133.72999999999999</v>
      </c>
      <c r="G113" s="129"/>
    </row>
    <row r="114" spans="1:7" s="54" customFormat="1" ht="12.75" x14ac:dyDescent="0.2">
      <c r="A114" s="117" t="s">
        <v>84</v>
      </c>
      <c r="B114" s="118">
        <v>6381.9</v>
      </c>
      <c r="C114" s="117"/>
      <c r="D114" s="117"/>
      <c r="E114" s="118">
        <v>7048.18</v>
      </c>
      <c r="F114" s="119">
        <v>110.44</v>
      </c>
      <c r="G114" s="129"/>
    </row>
    <row r="115" spans="1:7" s="54" customFormat="1" ht="12.75" x14ac:dyDescent="0.2">
      <c r="A115" s="117" t="s">
        <v>61</v>
      </c>
      <c r="B115" s="118">
        <v>2126.17</v>
      </c>
      <c r="C115" s="117"/>
      <c r="D115" s="117"/>
      <c r="E115" s="118">
        <v>15271.95</v>
      </c>
      <c r="F115" s="119">
        <v>718.28</v>
      </c>
      <c r="G115" s="129"/>
    </row>
    <row r="116" spans="1:7" s="54" customFormat="1" ht="12.75" x14ac:dyDescent="0.2">
      <c r="A116" s="117" t="s">
        <v>62</v>
      </c>
      <c r="B116" s="119">
        <v>743.4</v>
      </c>
      <c r="C116" s="117"/>
      <c r="D116" s="117"/>
      <c r="E116" s="118">
        <v>6705.77</v>
      </c>
      <c r="F116" s="119">
        <v>902.04</v>
      </c>
      <c r="G116" s="129"/>
    </row>
    <row r="117" spans="1:7" s="53" customFormat="1" ht="12.75" x14ac:dyDescent="0.2">
      <c r="A117" s="156" t="s">
        <v>63</v>
      </c>
      <c r="B117" s="157">
        <v>544521.55000000005</v>
      </c>
      <c r="C117" s="156"/>
      <c r="D117" s="156"/>
      <c r="E117" s="157">
        <v>528332.03</v>
      </c>
      <c r="F117" s="158">
        <v>97.03</v>
      </c>
      <c r="G117" s="159"/>
    </row>
    <row r="118" spans="1:7" s="54" customFormat="1" ht="12.75" x14ac:dyDescent="0.2">
      <c r="A118" s="117" t="s">
        <v>85</v>
      </c>
      <c r="B118" s="118">
        <v>26292.21</v>
      </c>
      <c r="C118" s="117"/>
      <c r="D118" s="117"/>
      <c r="E118" s="118">
        <v>33836.35</v>
      </c>
      <c r="F118" s="119">
        <v>128.69</v>
      </c>
      <c r="G118" s="129"/>
    </row>
    <row r="119" spans="1:7" s="54" customFormat="1" ht="12.75" x14ac:dyDescent="0.2">
      <c r="A119" s="117" t="s">
        <v>64</v>
      </c>
      <c r="B119" s="118">
        <v>93329.31</v>
      </c>
      <c r="C119" s="117"/>
      <c r="D119" s="117"/>
      <c r="E119" s="118">
        <v>111069.02</v>
      </c>
      <c r="F119" s="119">
        <v>119.01</v>
      </c>
      <c r="G119" s="129"/>
    </row>
    <row r="120" spans="1:7" s="54" customFormat="1" ht="12.75" x14ac:dyDescent="0.2">
      <c r="A120" s="117" t="s">
        <v>116</v>
      </c>
      <c r="B120" s="118">
        <v>2646.55</v>
      </c>
      <c r="C120" s="117"/>
      <c r="D120" s="117"/>
      <c r="E120" s="118">
        <v>2335.4</v>
      </c>
      <c r="F120" s="119">
        <v>88.24</v>
      </c>
      <c r="G120" s="129"/>
    </row>
    <row r="121" spans="1:7" s="54" customFormat="1" ht="12.75" x14ac:dyDescent="0.2">
      <c r="A121" s="117" t="s">
        <v>86</v>
      </c>
      <c r="B121" s="118">
        <v>21117.16</v>
      </c>
      <c r="C121" s="117"/>
      <c r="D121" s="117"/>
      <c r="E121" s="118">
        <v>25304.38</v>
      </c>
      <c r="F121" s="119">
        <v>119.83</v>
      </c>
      <c r="G121" s="129"/>
    </row>
    <row r="122" spans="1:7" s="54" customFormat="1" ht="12.75" x14ac:dyDescent="0.2">
      <c r="A122" s="117" t="s">
        <v>87</v>
      </c>
      <c r="B122" s="118">
        <v>8698.64</v>
      </c>
      <c r="C122" s="117"/>
      <c r="D122" s="117"/>
      <c r="E122" s="118">
        <v>8892.68</v>
      </c>
      <c r="F122" s="119">
        <v>102.23</v>
      </c>
      <c r="G122" s="129"/>
    </row>
    <row r="123" spans="1:7" s="54" customFormat="1" ht="12.75" x14ac:dyDescent="0.2">
      <c r="A123" s="117" t="s">
        <v>117</v>
      </c>
      <c r="B123" s="118">
        <v>20913.759999999998</v>
      </c>
      <c r="C123" s="117"/>
      <c r="D123" s="117"/>
      <c r="E123" s="118">
        <v>16464.419999999998</v>
      </c>
      <c r="F123" s="119">
        <v>78.73</v>
      </c>
      <c r="G123" s="129"/>
    </row>
    <row r="124" spans="1:7" s="54" customFormat="1" ht="12.75" x14ac:dyDescent="0.2">
      <c r="A124" s="117" t="s">
        <v>88</v>
      </c>
      <c r="B124" s="118">
        <v>268995.39</v>
      </c>
      <c r="C124" s="117"/>
      <c r="D124" s="117"/>
      <c r="E124" s="118">
        <v>190692.02</v>
      </c>
      <c r="F124" s="119">
        <v>70.89</v>
      </c>
      <c r="G124" s="129"/>
    </row>
    <row r="125" spans="1:7" s="54" customFormat="1" ht="12.75" x14ac:dyDescent="0.2">
      <c r="A125" s="117" t="s">
        <v>89</v>
      </c>
      <c r="B125" s="118">
        <v>36062.18</v>
      </c>
      <c r="C125" s="117"/>
      <c r="D125" s="117"/>
      <c r="E125" s="118">
        <v>54043.49</v>
      </c>
      <c r="F125" s="119">
        <v>149.86000000000001</v>
      </c>
      <c r="G125" s="129"/>
    </row>
    <row r="126" spans="1:7" s="54" customFormat="1" ht="12.75" x14ac:dyDescent="0.2">
      <c r="A126" s="117" t="s">
        <v>118</v>
      </c>
      <c r="B126" s="118">
        <v>66466.350000000006</v>
      </c>
      <c r="C126" s="117"/>
      <c r="D126" s="117"/>
      <c r="E126" s="118">
        <v>85694.27</v>
      </c>
      <c r="F126" s="119">
        <v>128.93</v>
      </c>
      <c r="G126" s="129"/>
    </row>
    <row r="127" spans="1:7" s="53" customFormat="1" ht="25.5" x14ac:dyDescent="0.2">
      <c r="A127" s="156" t="s">
        <v>272</v>
      </c>
      <c r="B127" s="156"/>
      <c r="C127" s="156"/>
      <c r="D127" s="156"/>
      <c r="E127" s="157">
        <v>74351.88</v>
      </c>
      <c r="F127" s="156"/>
      <c r="G127" s="159"/>
    </row>
    <row r="128" spans="1:7" s="54" customFormat="1" ht="12.75" x14ac:dyDescent="0.2">
      <c r="A128" s="117" t="s">
        <v>273</v>
      </c>
      <c r="B128" s="117"/>
      <c r="C128" s="117"/>
      <c r="D128" s="117"/>
      <c r="E128" s="118">
        <v>74351.88</v>
      </c>
      <c r="F128" s="117"/>
      <c r="G128" s="129"/>
    </row>
    <row r="129" spans="1:7" s="53" customFormat="1" ht="12.75" x14ac:dyDescent="0.2">
      <c r="A129" s="156" t="s">
        <v>90</v>
      </c>
      <c r="B129" s="157">
        <v>62323.35</v>
      </c>
      <c r="C129" s="156"/>
      <c r="D129" s="156"/>
      <c r="E129" s="157">
        <v>60656.49</v>
      </c>
      <c r="F129" s="158">
        <v>97.33</v>
      </c>
      <c r="G129" s="159"/>
    </row>
    <row r="130" spans="1:7" s="54" customFormat="1" ht="12.75" x14ac:dyDescent="0.2">
      <c r="A130" s="117" t="s">
        <v>119</v>
      </c>
      <c r="B130" s="118">
        <v>9440.18</v>
      </c>
      <c r="C130" s="117"/>
      <c r="D130" s="117"/>
      <c r="E130" s="118">
        <v>8881.82</v>
      </c>
      <c r="F130" s="119">
        <v>94.09</v>
      </c>
      <c r="G130" s="129"/>
    </row>
    <row r="131" spans="1:7" s="54" customFormat="1" ht="12.75" x14ac:dyDescent="0.2">
      <c r="A131" s="117" t="s">
        <v>120</v>
      </c>
      <c r="B131" s="118">
        <v>30733.08</v>
      </c>
      <c r="C131" s="117"/>
      <c r="D131" s="117"/>
      <c r="E131" s="118">
        <v>41719</v>
      </c>
      <c r="F131" s="119">
        <v>135.75</v>
      </c>
      <c r="G131" s="129"/>
    </row>
    <row r="132" spans="1:7" s="54" customFormat="1" ht="12.75" x14ac:dyDescent="0.2">
      <c r="A132" s="117" t="s">
        <v>91</v>
      </c>
      <c r="B132" s="117"/>
      <c r="C132" s="117"/>
      <c r="D132" s="117"/>
      <c r="E132" s="119">
        <v>212.99</v>
      </c>
      <c r="F132" s="117"/>
      <c r="G132" s="129"/>
    </row>
    <row r="133" spans="1:7" s="54" customFormat="1" ht="12.75" x14ac:dyDescent="0.2">
      <c r="A133" s="117" t="s">
        <v>121</v>
      </c>
      <c r="B133" s="118">
        <v>2225.77</v>
      </c>
      <c r="C133" s="117"/>
      <c r="D133" s="117"/>
      <c r="E133" s="118">
        <v>2714.3</v>
      </c>
      <c r="F133" s="119">
        <v>121.95</v>
      </c>
      <c r="G133" s="129"/>
    </row>
    <row r="134" spans="1:7" s="54" customFormat="1" ht="12.75" x14ac:dyDescent="0.2">
      <c r="A134" s="117" t="s">
        <v>92</v>
      </c>
      <c r="B134" s="118">
        <v>10469.780000000001</v>
      </c>
      <c r="C134" s="117"/>
      <c r="D134" s="117"/>
      <c r="E134" s="118">
        <v>6208.47</v>
      </c>
      <c r="F134" s="119">
        <v>59.3</v>
      </c>
      <c r="G134" s="129"/>
    </row>
    <row r="135" spans="1:7" s="54" customFormat="1" ht="12.75" x14ac:dyDescent="0.2">
      <c r="A135" s="117" t="s">
        <v>93</v>
      </c>
      <c r="B135" s="118">
        <v>8109.3</v>
      </c>
      <c r="C135" s="117"/>
      <c r="D135" s="117"/>
      <c r="E135" s="119">
        <v>331.06</v>
      </c>
      <c r="F135" s="119">
        <v>4.08</v>
      </c>
      <c r="G135" s="129"/>
    </row>
    <row r="136" spans="1:7" s="54" customFormat="1" ht="12.75" x14ac:dyDescent="0.2">
      <c r="A136" s="117" t="s">
        <v>94</v>
      </c>
      <c r="B136" s="118">
        <v>1345.24</v>
      </c>
      <c r="C136" s="117"/>
      <c r="D136" s="117"/>
      <c r="E136" s="119">
        <v>588.85</v>
      </c>
      <c r="F136" s="119">
        <v>43.77</v>
      </c>
      <c r="G136" s="129"/>
    </row>
    <row r="137" spans="1:7" s="155" customFormat="1" ht="12.75" x14ac:dyDescent="0.2">
      <c r="A137" s="137" t="s">
        <v>95</v>
      </c>
      <c r="B137" s="138">
        <v>6830.56</v>
      </c>
      <c r="C137" s="138">
        <v>33200</v>
      </c>
      <c r="D137" s="138">
        <v>33200</v>
      </c>
      <c r="E137" s="138">
        <v>3805.59</v>
      </c>
      <c r="F137" s="139">
        <v>55.71</v>
      </c>
      <c r="G137" s="140">
        <v>11.46</v>
      </c>
    </row>
    <row r="138" spans="1:7" s="53" customFormat="1" ht="12.75" x14ac:dyDescent="0.2">
      <c r="A138" s="156" t="s">
        <v>96</v>
      </c>
      <c r="B138" s="157">
        <v>6830.56</v>
      </c>
      <c r="C138" s="156"/>
      <c r="D138" s="156"/>
      <c r="E138" s="157">
        <v>3805.59</v>
      </c>
      <c r="F138" s="158">
        <v>55.71</v>
      </c>
      <c r="G138" s="159"/>
    </row>
    <row r="139" spans="1:7" s="54" customFormat="1" ht="12.75" x14ac:dyDescent="0.2">
      <c r="A139" s="117" t="s">
        <v>122</v>
      </c>
      <c r="B139" s="118">
        <v>3158.68</v>
      </c>
      <c r="C139" s="117"/>
      <c r="D139" s="117"/>
      <c r="E139" s="118">
        <v>3619.54</v>
      </c>
      <c r="F139" s="119">
        <v>114.59</v>
      </c>
      <c r="G139" s="129"/>
    </row>
    <row r="140" spans="1:7" s="54" customFormat="1" ht="12.75" x14ac:dyDescent="0.2">
      <c r="A140" s="117" t="s">
        <v>97</v>
      </c>
      <c r="B140" s="118">
        <v>3605.52</v>
      </c>
      <c r="C140" s="117"/>
      <c r="D140" s="117"/>
      <c r="E140" s="119">
        <v>186.05</v>
      </c>
      <c r="F140" s="119">
        <v>5.16</v>
      </c>
      <c r="G140" s="129"/>
    </row>
    <row r="141" spans="1:7" s="54" customFormat="1" ht="12.75" x14ac:dyDescent="0.2">
      <c r="A141" s="117" t="s">
        <v>123</v>
      </c>
      <c r="B141" s="119">
        <v>66.36</v>
      </c>
      <c r="C141" s="117"/>
      <c r="D141" s="117"/>
      <c r="E141" s="117"/>
      <c r="F141" s="117"/>
      <c r="G141" s="129"/>
    </row>
    <row r="142" spans="1:7" s="155" customFormat="1" ht="25.5" x14ac:dyDescent="0.2">
      <c r="A142" s="137" t="s">
        <v>98</v>
      </c>
      <c r="B142" s="137"/>
      <c r="C142" s="138">
        <v>1990</v>
      </c>
      <c r="D142" s="138">
        <v>5000</v>
      </c>
      <c r="E142" s="138">
        <v>1940.6</v>
      </c>
      <c r="F142" s="137"/>
      <c r="G142" s="140">
        <v>38.81</v>
      </c>
    </row>
    <row r="143" spans="1:7" s="53" customFormat="1" ht="12.75" x14ac:dyDescent="0.2">
      <c r="A143" s="156" t="s">
        <v>142</v>
      </c>
      <c r="B143" s="156"/>
      <c r="C143" s="156"/>
      <c r="D143" s="156"/>
      <c r="E143" s="157">
        <v>1940.6</v>
      </c>
      <c r="F143" s="156"/>
      <c r="G143" s="159"/>
    </row>
    <row r="144" spans="1:7" s="54" customFormat="1" ht="12.75" x14ac:dyDescent="0.2">
      <c r="A144" s="117" t="s">
        <v>143</v>
      </c>
      <c r="B144" s="117"/>
      <c r="C144" s="117"/>
      <c r="D144" s="117"/>
      <c r="E144" s="118">
        <v>1940.6</v>
      </c>
      <c r="F144" s="117"/>
      <c r="G144" s="129"/>
    </row>
    <row r="145" spans="1:7" s="155" customFormat="1" ht="12.75" x14ac:dyDescent="0.2">
      <c r="A145" s="137" t="s">
        <v>124</v>
      </c>
      <c r="B145" s="137"/>
      <c r="C145" s="138">
        <v>1328</v>
      </c>
      <c r="D145" s="138">
        <v>1328</v>
      </c>
      <c r="E145" s="137"/>
      <c r="F145" s="137"/>
      <c r="G145" s="141"/>
    </row>
    <row r="146" spans="1:7" s="155" customFormat="1" ht="12.75" x14ac:dyDescent="0.2">
      <c r="A146" s="137" t="s">
        <v>103</v>
      </c>
      <c r="B146" s="137"/>
      <c r="C146" s="138">
        <v>11981</v>
      </c>
      <c r="D146" s="138">
        <v>11981</v>
      </c>
      <c r="E146" s="138">
        <v>1500</v>
      </c>
      <c r="F146" s="137"/>
      <c r="G146" s="140">
        <v>12.52</v>
      </c>
    </row>
    <row r="147" spans="1:7" s="53" customFormat="1" ht="12.75" x14ac:dyDescent="0.2">
      <c r="A147" s="156" t="s">
        <v>104</v>
      </c>
      <c r="B147" s="156"/>
      <c r="C147" s="156"/>
      <c r="D147" s="156"/>
      <c r="E147" s="157">
        <v>1500</v>
      </c>
      <c r="F147" s="156"/>
      <c r="G147" s="159"/>
    </row>
    <row r="148" spans="1:7" s="54" customFormat="1" ht="12.75" x14ac:dyDescent="0.2">
      <c r="A148" s="117" t="s">
        <v>105</v>
      </c>
      <c r="B148" s="117"/>
      <c r="C148" s="117"/>
      <c r="D148" s="117"/>
      <c r="E148" s="118">
        <v>1500</v>
      </c>
      <c r="F148" s="117"/>
      <c r="G148" s="129"/>
    </row>
    <row r="149" spans="1:7" s="155" customFormat="1" ht="12.75" x14ac:dyDescent="0.2">
      <c r="A149" s="137" t="s">
        <v>66</v>
      </c>
      <c r="B149" s="138">
        <v>46573.51</v>
      </c>
      <c r="C149" s="138">
        <v>91340</v>
      </c>
      <c r="D149" s="138">
        <v>318640</v>
      </c>
      <c r="E149" s="138">
        <v>80767.56</v>
      </c>
      <c r="F149" s="139">
        <v>173.42</v>
      </c>
      <c r="G149" s="140">
        <v>25.35</v>
      </c>
    </row>
    <row r="150" spans="1:7" s="53" customFormat="1" ht="12.75" x14ac:dyDescent="0.2">
      <c r="A150" s="156" t="s">
        <v>67</v>
      </c>
      <c r="B150" s="157">
        <v>46573.2</v>
      </c>
      <c r="C150" s="156"/>
      <c r="D150" s="156"/>
      <c r="E150" s="157">
        <v>80502.36</v>
      </c>
      <c r="F150" s="158">
        <v>172.85</v>
      </c>
      <c r="G150" s="159"/>
    </row>
    <row r="151" spans="1:7" s="54" customFormat="1" ht="12.75" x14ac:dyDescent="0.2">
      <c r="A151" s="117" t="s">
        <v>125</v>
      </c>
      <c r="B151" s="118">
        <v>30841.87</v>
      </c>
      <c r="C151" s="117"/>
      <c r="D151" s="117"/>
      <c r="E151" s="118">
        <v>13704.79</v>
      </c>
      <c r="F151" s="119">
        <v>44.44</v>
      </c>
      <c r="G151" s="129"/>
    </row>
    <row r="152" spans="1:7" s="54" customFormat="1" ht="12.75" x14ac:dyDescent="0.2">
      <c r="A152" s="117" t="s">
        <v>126</v>
      </c>
      <c r="B152" s="118">
        <v>5555.96</v>
      </c>
      <c r="C152" s="117"/>
      <c r="D152" s="117"/>
      <c r="E152" s="118">
        <v>2261.4</v>
      </c>
      <c r="F152" s="119">
        <v>40.700000000000003</v>
      </c>
      <c r="G152" s="129"/>
    </row>
    <row r="153" spans="1:7" s="54" customFormat="1" ht="12.75" x14ac:dyDescent="0.2">
      <c r="A153" s="117" t="s">
        <v>127</v>
      </c>
      <c r="B153" s="119">
        <v>704</v>
      </c>
      <c r="C153" s="117"/>
      <c r="D153" s="117"/>
      <c r="E153" s="117"/>
      <c r="F153" s="117"/>
      <c r="G153" s="129"/>
    </row>
    <row r="154" spans="1:7" s="54" customFormat="1" ht="12.75" x14ac:dyDescent="0.2">
      <c r="A154" s="117" t="s">
        <v>68</v>
      </c>
      <c r="B154" s="118">
        <v>8886.3799999999992</v>
      </c>
      <c r="C154" s="117"/>
      <c r="D154" s="117"/>
      <c r="E154" s="118">
        <v>64536.17</v>
      </c>
      <c r="F154" s="119">
        <v>726.24</v>
      </c>
      <c r="G154" s="129"/>
    </row>
    <row r="155" spans="1:7" s="54" customFormat="1" ht="12.75" x14ac:dyDescent="0.2">
      <c r="A155" s="117" t="s">
        <v>128</v>
      </c>
      <c r="B155" s="119">
        <v>584.99</v>
      </c>
      <c r="C155" s="117"/>
      <c r="D155" s="117"/>
      <c r="E155" s="117"/>
      <c r="F155" s="117"/>
      <c r="G155" s="129"/>
    </row>
    <row r="156" spans="1:7" s="53" customFormat="1" ht="12.75" x14ac:dyDescent="0.2">
      <c r="A156" s="156" t="s">
        <v>69</v>
      </c>
      <c r="B156" s="158">
        <v>0.31</v>
      </c>
      <c r="C156" s="156"/>
      <c r="D156" s="156"/>
      <c r="E156" s="158">
        <v>265.2</v>
      </c>
      <c r="F156" s="157">
        <v>85548.39</v>
      </c>
      <c r="G156" s="159"/>
    </row>
    <row r="157" spans="1:7" s="54" customFormat="1" ht="12.75" x14ac:dyDescent="0.2">
      <c r="A157" s="117" t="s">
        <v>70</v>
      </c>
      <c r="B157" s="119">
        <v>0.31</v>
      </c>
      <c r="C157" s="117"/>
      <c r="D157" s="117"/>
      <c r="E157" s="119">
        <v>265.2</v>
      </c>
      <c r="F157" s="118">
        <v>85548.39</v>
      </c>
      <c r="G157" s="129"/>
    </row>
    <row r="158" spans="1:7" s="155" customFormat="1" ht="12.75" x14ac:dyDescent="0.2">
      <c r="A158" s="137" t="s">
        <v>99</v>
      </c>
      <c r="B158" s="138">
        <v>4906.79</v>
      </c>
      <c r="C158" s="138">
        <v>198061</v>
      </c>
      <c r="D158" s="138">
        <v>214127.03</v>
      </c>
      <c r="E158" s="138">
        <v>16448.310000000001</v>
      </c>
      <c r="F158" s="139">
        <v>335.22</v>
      </c>
      <c r="G158" s="140">
        <v>7.68</v>
      </c>
    </row>
    <row r="159" spans="1:7" s="53" customFormat="1" ht="12.75" x14ac:dyDescent="0.2">
      <c r="A159" s="156" t="s">
        <v>100</v>
      </c>
      <c r="B159" s="156"/>
      <c r="C159" s="156"/>
      <c r="D159" s="156"/>
      <c r="E159" s="157">
        <v>16448.310000000001</v>
      </c>
      <c r="F159" s="156"/>
      <c r="G159" s="159"/>
    </row>
    <row r="160" spans="1:7" s="54" customFormat="1" ht="12.75" x14ac:dyDescent="0.2">
      <c r="A160" s="117" t="s">
        <v>101</v>
      </c>
      <c r="B160" s="117"/>
      <c r="C160" s="117"/>
      <c r="D160" s="117"/>
      <c r="E160" s="118">
        <v>16448.310000000001</v>
      </c>
      <c r="F160" s="117"/>
      <c r="G160" s="129"/>
    </row>
    <row r="161" spans="1:7" s="53" customFormat="1" ht="12.75" x14ac:dyDescent="0.2">
      <c r="A161" s="156" t="s">
        <v>129</v>
      </c>
      <c r="B161" s="157">
        <v>4906.79</v>
      </c>
      <c r="C161" s="156"/>
      <c r="D161" s="156"/>
      <c r="E161" s="156"/>
      <c r="F161" s="156"/>
      <c r="G161" s="159"/>
    </row>
    <row r="162" spans="1:7" s="54" customFormat="1" ht="12.75" x14ac:dyDescent="0.2">
      <c r="A162" s="117" t="s">
        <v>130</v>
      </c>
      <c r="B162" s="118">
        <v>4906.79</v>
      </c>
      <c r="C162" s="117"/>
      <c r="D162" s="117"/>
      <c r="E162" s="117"/>
      <c r="F162" s="117"/>
      <c r="G162" s="129"/>
    </row>
    <row r="163" spans="1:7" s="146" customFormat="1" ht="12.75" x14ac:dyDescent="0.2">
      <c r="A163" s="142" t="s">
        <v>131</v>
      </c>
      <c r="B163" s="142"/>
      <c r="C163" s="143">
        <v>33380</v>
      </c>
      <c r="D163" s="143">
        <v>33380</v>
      </c>
      <c r="E163" s="142"/>
      <c r="F163" s="142"/>
      <c r="G163" s="160"/>
    </row>
    <row r="164" spans="1:7" s="53" customFormat="1" ht="12.75" x14ac:dyDescent="0.2">
      <c r="A164" s="147" t="s">
        <v>132</v>
      </c>
      <c r="B164" s="147"/>
      <c r="C164" s="148">
        <v>33380</v>
      </c>
      <c r="D164" s="148">
        <v>33380</v>
      </c>
      <c r="E164" s="147"/>
      <c r="F164" s="147"/>
      <c r="G164" s="159"/>
    </row>
    <row r="165" spans="1:7" s="54" customFormat="1" ht="12.75" x14ac:dyDescent="0.2">
      <c r="A165" s="117" t="s">
        <v>283</v>
      </c>
      <c r="B165" s="117"/>
      <c r="C165" s="118">
        <v>33380</v>
      </c>
      <c r="D165" s="118">
        <v>33380</v>
      </c>
      <c r="E165" s="117"/>
      <c r="F165" s="117"/>
      <c r="G165" s="129"/>
    </row>
    <row r="166" spans="1:7" s="52" customFormat="1" ht="12.75" x14ac:dyDescent="0.2">
      <c r="A166" s="151" t="s">
        <v>285</v>
      </c>
      <c r="B166" s="153">
        <v>0</v>
      </c>
      <c r="C166" s="152">
        <v>33380</v>
      </c>
      <c r="D166" s="152">
        <v>33380</v>
      </c>
      <c r="E166" s="153">
        <v>0</v>
      </c>
      <c r="F166" s="153">
        <v>0</v>
      </c>
      <c r="G166" s="154">
        <v>0</v>
      </c>
    </row>
    <row r="167" spans="1:7" s="155" customFormat="1" ht="12.75" x14ac:dyDescent="0.2">
      <c r="A167" s="137" t="s">
        <v>73</v>
      </c>
      <c r="B167" s="137"/>
      <c r="C167" s="138">
        <v>30930</v>
      </c>
      <c r="D167" s="138">
        <v>30930</v>
      </c>
      <c r="E167" s="137"/>
      <c r="F167" s="137"/>
      <c r="G167" s="141"/>
    </row>
    <row r="168" spans="1:7" s="155" customFormat="1" ht="12.75" x14ac:dyDescent="0.2">
      <c r="A168" s="137" t="s">
        <v>59</v>
      </c>
      <c r="B168" s="137"/>
      <c r="C168" s="138">
        <v>2450</v>
      </c>
      <c r="D168" s="138">
        <v>2450</v>
      </c>
      <c r="E168" s="137"/>
      <c r="F168" s="137"/>
      <c r="G168" s="141"/>
    </row>
    <row r="169" spans="1:7" s="146" customFormat="1" ht="12.75" x14ac:dyDescent="0.2">
      <c r="A169" s="142" t="s">
        <v>134</v>
      </c>
      <c r="B169" s="143">
        <v>9084.89</v>
      </c>
      <c r="C169" s="143">
        <v>44680</v>
      </c>
      <c r="D169" s="143">
        <v>66817.460000000006</v>
      </c>
      <c r="E169" s="143">
        <v>46839.11</v>
      </c>
      <c r="F169" s="144">
        <v>515.57000000000005</v>
      </c>
      <c r="G169" s="145">
        <v>70.099999999999994</v>
      </c>
    </row>
    <row r="170" spans="1:7" s="53" customFormat="1" ht="12.75" x14ac:dyDescent="0.2">
      <c r="A170" s="147" t="s">
        <v>135</v>
      </c>
      <c r="B170" s="148">
        <v>9084.89</v>
      </c>
      <c r="C170" s="148">
        <v>44680</v>
      </c>
      <c r="D170" s="148">
        <v>66817.460000000006</v>
      </c>
      <c r="E170" s="148">
        <v>46839.11</v>
      </c>
      <c r="F170" s="149">
        <v>515.57000000000005</v>
      </c>
      <c r="G170" s="150">
        <v>70.099999999999994</v>
      </c>
    </row>
    <row r="171" spans="1:7" s="54" customFormat="1" ht="12.75" x14ac:dyDescent="0.2">
      <c r="A171" s="117" t="s">
        <v>278</v>
      </c>
      <c r="B171" s="118">
        <v>9084.89</v>
      </c>
      <c r="C171" s="118">
        <v>44680</v>
      </c>
      <c r="D171" s="118">
        <v>66817.460000000006</v>
      </c>
      <c r="E171" s="118">
        <v>46839.11</v>
      </c>
      <c r="F171" s="119">
        <v>515.57000000000005</v>
      </c>
      <c r="G171" s="130">
        <v>70.099999999999994</v>
      </c>
    </row>
    <row r="172" spans="1:7" s="52" customFormat="1" ht="25.5" x14ac:dyDescent="0.2">
      <c r="A172" s="151" t="s">
        <v>286</v>
      </c>
      <c r="B172" s="152">
        <v>9084.89</v>
      </c>
      <c r="C172" s="152">
        <v>44680</v>
      </c>
      <c r="D172" s="152">
        <v>66817.460000000006</v>
      </c>
      <c r="E172" s="152">
        <v>46839.11</v>
      </c>
      <c r="F172" s="153">
        <v>515.57000000000005</v>
      </c>
      <c r="G172" s="154">
        <v>70.099999999999994</v>
      </c>
    </row>
    <row r="173" spans="1:7" s="155" customFormat="1" ht="12.75" x14ac:dyDescent="0.2">
      <c r="A173" s="137" t="s">
        <v>59</v>
      </c>
      <c r="B173" s="138">
        <v>9084.89</v>
      </c>
      <c r="C173" s="138">
        <v>38630</v>
      </c>
      <c r="D173" s="138">
        <v>38630</v>
      </c>
      <c r="E173" s="138">
        <v>36839.11</v>
      </c>
      <c r="F173" s="139">
        <v>405.5</v>
      </c>
      <c r="G173" s="140">
        <v>95.36</v>
      </c>
    </row>
    <row r="174" spans="1:7" s="53" customFormat="1" ht="12.75" x14ac:dyDescent="0.2">
      <c r="A174" s="156" t="s">
        <v>63</v>
      </c>
      <c r="B174" s="157">
        <v>9084.89</v>
      </c>
      <c r="C174" s="156"/>
      <c r="D174" s="156"/>
      <c r="E174" s="157">
        <v>36839.11</v>
      </c>
      <c r="F174" s="158">
        <v>405.5</v>
      </c>
      <c r="G174" s="159"/>
    </row>
    <row r="175" spans="1:7" s="54" customFormat="1" ht="12.75" x14ac:dyDescent="0.2">
      <c r="A175" s="117" t="s">
        <v>64</v>
      </c>
      <c r="B175" s="118">
        <v>9084.89</v>
      </c>
      <c r="C175" s="117"/>
      <c r="D175" s="117"/>
      <c r="E175" s="118">
        <v>36839.11</v>
      </c>
      <c r="F175" s="119">
        <v>405.5</v>
      </c>
      <c r="G175" s="129"/>
    </row>
    <row r="176" spans="1:7" s="155" customFormat="1" ht="12.75" x14ac:dyDescent="0.2">
      <c r="A176" s="137" t="s">
        <v>66</v>
      </c>
      <c r="B176" s="137"/>
      <c r="C176" s="138">
        <v>6050</v>
      </c>
      <c r="D176" s="138">
        <v>10000</v>
      </c>
      <c r="E176" s="138">
        <v>10000</v>
      </c>
      <c r="F176" s="137"/>
      <c r="G176" s="140">
        <v>100</v>
      </c>
    </row>
    <row r="177" spans="1:7" s="53" customFormat="1" ht="12.75" x14ac:dyDescent="0.2">
      <c r="A177" s="156" t="s">
        <v>67</v>
      </c>
      <c r="B177" s="156"/>
      <c r="C177" s="156"/>
      <c r="D177" s="156"/>
      <c r="E177" s="157">
        <v>10000</v>
      </c>
      <c r="F177" s="156"/>
      <c r="G177" s="159"/>
    </row>
    <row r="178" spans="1:7" s="54" customFormat="1" ht="12.75" x14ac:dyDescent="0.2">
      <c r="A178" s="117" t="s">
        <v>68</v>
      </c>
      <c r="B178" s="117"/>
      <c r="C178" s="117"/>
      <c r="D178" s="117"/>
      <c r="E178" s="118">
        <v>10000</v>
      </c>
      <c r="F178" s="117"/>
      <c r="G178" s="129"/>
    </row>
    <row r="179" spans="1:7" s="155" customFormat="1" ht="12.75" x14ac:dyDescent="0.2">
      <c r="A179" s="137" t="s">
        <v>99</v>
      </c>
      <c r="B179" s="137"/>
      <c r="C179" s="137"/>
      <c r="D179" s="138">
        <v>18187.46</v>
      </c>
      <c r="E179" s="137"/>
      <c r="F179" s="137"/>
      <c r="G179" s="141"/>
    </row>
    <row r="180" spans="1:7" s="146" customFormat="1" ht="12.75" x14ac:dyDescent="0.2">
      <c r="A180" s="142" t="s">
        <v>137</v>
      </c>
      <c r="B180" s="144">
        <v>159.58000000000001</v>
      </c>
      <c r="C180" s="143">
        <v>10400</v>
      </c>
      <c r="D180" s="143">
        <v>10400</v>
      </c>
      <c r="E180" s="142"/>
      <c r="F180" s="142"/>
      <c r="G180" s="160"/>
    </row>
    <row r="181" spans="1:7" s="53" customFormat="1" ht="12.75" x14ac:dyDescent="0.2">
      <c r="A181" s="147" t="s">
        <v>138</v>
      </c>
      <c r="B181" s="149">
        <v>159.58000000000001</v>
      </c>
      <c r="C181" s="148">
        <v>10400</v>
      </c>
      <c r="D181" s="148">
        <v>10400</v>
      </c>
      <c r="E181" s="147"/>
      <c r="F181" s="147"/>
      <c r="G181" s="159"/>
    </row>
    <row r="182" spans="1:7" s="54" customFormat="1" ht="12.75" x14ac:dyDescent="0.2">
      <c r="A182" s="117" t="s">
        <v>278</v>
      </c>
      <c r="B182" s="119">
        <v>159.58000000000001</v>
      </c>
      <c r="C182" s="118">
        <v>10400</v>
      </c>
      <c r="D182" s="118">
        <v>10400</v>
      </c>
      <c r="E182" s="117"/>
      <c r="F182" s="117"/>
      <c r="G182" s="129"/>
    </row>
    <row r="183" spans="1:7" s="52" customFormat="1" ht="12.75" x14ac:dyDescent="0.2">
      <c r="A183" s="151" t="s">
        <v>287</v>
      </c>
      <c r="B183" s="153">
        <v>159.58000000000001</v>
      </c>
      <c r="C183" s="152">
        <v>10400</v>
      </c>
      <c r="D183" s="152">
        <v>10400</v>
      </c>
      <c r="E183" s="153">
        <v>0</v>
      </c>
      <c r="F183" s="153">
        <v>0</v>
      </c>
      <c r="G183" s="154">
        <v>0</v>
      </c>
    </row>
    <row r="184" spans="1:7" s="155" customFormat="1" ht="12.75" x14ac:dyDescent="0.2">
      <c r="A184" s="137" t="s">
        <v>66</v>
      </c>
      <c r="B184" s="139">
        <v>159.58000000000001</v>
      </c>
      <c r="C184" s="138">
        <v>10400</v>
      </c>
      <c r="D184" s="138">
        <v>10400</v>
      </c>
      <c r="E184" s="137"/>
      <c r="F184" s="137"/>
      <c r="G184" s="141"/>
    </row>
    <row r="185" spans="1:7" s="53" customFormat="1" ht="12.75" x14ac:dyDescent="0.2">
      <c r="A185" s="156" t="s">
        <v>67</v>
      </c>
      <c r="B185" s="158">
        <v>159.58000000000001</v>
      </c>
      <c r="C185" s="156"/>
      <c r="D185" s="156"/>
      <c r="E185" s="156"/>
      <c r="F185" s="156"/>
      <c r="G185" s="159"/>
    </row>
    <row r="186" spans="1:7" s="54" customFormat="1" ht="12.75" x14ac:dyDescent="0.2">
      <c r="A186" s="117" t="s">
        <v>68</v>
      </c>
      <c r="B186" s="119">
        <v>159.58000000000001</v>
      </c>
      <c r="C186" s="117"/>
      <c r="D186" s="117"/>
      <c r="E186" s="117"/>
      <c r="F186" s="117"/>
      <c r="G186" s="129"/>
    </row>
    <row r="187" spans="1:7" s="146" customFormat="1" ht="12.75" x14ac:dyDescent="0.2">
      <c r="A187" s="142" t="s">
        <v>140</v>
      </c>
      <c r="B187" s="143">
        <v>42402.85</v>
      </c>
      <c r="C187" s="143">
        <v>310364</v>
      </c>
      <c r="D187" s="143">
        <v>310364</v>
      </c>
      <c r="E187" s="143">
        <v>26468.93</v>
      </c>
      <c r="F187" s="144">
        <v>62.42</v>
      </c>
      <c r="G187" s="145">
        <v>8.5299999999999994</v>
      </c>
    </row>
    <row r="188" spans="1:7" s="53" customFormat="1" ht="12.75" x14ac:dyDescent="0.2">
      <c r="A188" s="147" t="s">
        <v>141</v>
      </c>
      <c r="B188" s="148">
        <v>42402.85</v>
      </c>
      <c r="C188" s="148">
        <v>310364</v>
      </c>
      <c r="D188" s="148">
        <v>310364</v>
      </c>
      <c r="E188" s="148">
        <v>26468.93</v>
      </c>
      <c r="F188" s="149">
        <v>62.42</v>
      </c>
      <c r="G188" s="150">
        <v>8.5299999999999994</v>
      </c>
    </row>
    <row r="189" spans="1:7" s="54" customFormat="1" ht="12.75" x14ac:dyDescent="0.2">
      <c r="A189" s="117" t="s">
        <v>278</v>
      </c>
      <c r="B189" s="118">
        <v>42402.85</v>
      </c>
      <c r="C189" s="118">
        <v>310364</v>
      </c>
      <c r="D189" s="118">
        <v>310364</v>
      </c>
      <c r="E189" s="118">
        <v>26468.93</v>
      </c>
      <c r="F189" s="119">
        <v>62.42</v>
      </c>
      <c r="G189" s="130">
        <v>8.5299999999999994</v>
      </c>
    </row>
    <row r="190" spans="1:7" s="52" customFormat="1" ht="12.75" x14ac:dyDescent="0.2">
      <c r="A190" s="151" t="s">
        <v>282</v>
      </c>
      <c r="B190" s="152">
        <v>42402.85</v>
      </c>
      <c r="C190" s="152">
        <v>310364</v>
      </c>
      <c r="D190" s="152">
        <v>310364</v>
      </c>
      <c r="E190" s="152">
        <v>26468.93</v>
      </c>
      <c r="F190" s="153">
        <v>62.42</v>
      </c>
      <c r="G190" s="154">
        <v>8.5299999999999994</v>
      </c>
    </row>
    <row r="191" spans="1:7" s="155" customFormat="1" ht="12.75" x14ac:dyDescent="0.2">
      <c r="A191" s="137" t="s">
        <v>73</v>
      </c>
      <c r="B191" s="138">
        <v>1352.89</v>
      </c>
      <c r="C191" s="138">
        <v>226545</v>
      </c>
      <c r="D191" s="138">
        <v>226545</v>
      </c>
      <c r="E191" s="138">
        <v>3211.46</v>
      </c>
      <c r="F191" s="139">
        <v>237.38</v>
      </c>
      <c r="G191" s="140">
        <v>1.42</v>
      </c>
    </row>
    <row r="192" spans="1:7" s="53" customFormat="1" ht="12.75" x14ac:dyDescent="0.2">
      <c r="A192" s="156" t="s">
        <v>109</v>
      </c>
      <c r="B192" s="157">
        <v>1352.89</v>
      </c>
      <c r="C192" s="156"/>
      <c r="D192" s="156"/>
      <c r="E192" s="157">
        <v>3211.46</v>
      </c>
      <c r="F192" s="158">
        <v>237.38</v>
      </c>
      <c r="G192" s="159"/>
    </row>
    <row r="193" spans="1:7" s="54" customFormat="1" ht="12.75" x14ac:dyDescent="0.2">
      <c r="A193" s="117" t="s">
        <v>110</v>
      </c>
      <c r="B193" s="118">
        <v>1352.89</v>
      </c>
      <c r="C193" s="117"/>
      <c r="D193" s="117"/>
      <c r="E193" s="118">
        <v>3211.46</v>
      </c>
      <c r="F193" s="119">
        <v>237.38</v>
      </c>
      <c r="G193" s="129"/>
    </row>
    <row r="194" spans="1:7" s="155" customFormat="1" ht="12.75" x14ac:dyDescent="0.2">
      <c r="A194" s="137" t="s">
        <v>59</v>
      </c>
      <c r="B194" s="138">
        <v>3887.52</v>
      </c>
      <c r="C194" s="138">
        <v>33819</v>
      </c>
      <c r="D194" s="138">
        <v>33819</v>
      </c>
      <c r="E194" s="138">
        <v>7330.71</v>
      </c>
      <c r="F194" s="139">
        <v>188.57</v>
      </c>
      <c r="G194" s="140">
        <v>21.68</v>
      </c>
    </row>
    <row r="195" spans="1:7" s="53" customFormat="1" ht="12.75" x14ac:dyDescent="0.2">
      <c r="A195" s="156" t="s">
        <v>111</v>
      </c>
      <c r="B195" s="157">
        <v>1858.15</v>
      </c>
      <c r="C195" s="156"/>
      <c r="D195" s="156"/>
      <c r="E195" s="157">
        <v>3450.85</v>
      </c>
      <c r="F195" s="158">
        <v>185.71</v>
      </c>
      <c r="G195" s="159"/>
    </row>
    <row r="196" spans="1:7" s="54" customFormat="1" ht="12.75" x14ac:dyDescent="0.2">
      <c r="A196" s="117" t="s">
        <v>114</v>
      </c>
      <c r="B196" s="118">
        <v>1858.15</v>
      </c>
      <c r="C196" s="117"/>
      <c r="D196" s="117"/>
      <c r="E196" s="118">
        <v>3450.85</v>
      </c>
      <c r="F196" s="119">
        <v>185.71</v>
      </c>
      <c r="G196" s="129"/>
    </row>
    <row r="197" spans="1:7" s="53" customFormat="1" ht="12.75" x14ac:dyDescent="0.2">
      <c r="A197" s="156" t="s">
        <v>60</v>
      </c>
      <c r="B197" s="156"/>
      <c r="C197" s="156"/>
      <c r="D197" s="156"/>
      <c r="E197" s="158">
        <v>63.48</v>
      </c>
      <c r="F197" s="156"/>
      <c r="G197" s="159"/>
    </row>
    <row r="198" spans="1:7" s="54" customFormat="1" ht="12.75" x14ac:dyDescent="0.2">
      <c r="A198" s="117" t="s">
        <v>81</v>
      </c>
      <c r="B198" s="117"/>
      <c r="C198" s="117"/>
      <c r="D198" s="117"/>
      <c r="E198" s="119">
        <v>63.48</v>
      </c>
      <c r="F198" s="117"/>
      <c r="G198" s="129"/>
    </row>
    <row r="199" spans="1:7" s="53" customFormat="1" ht="12.75" x14ac:dyDescent="0.2">
      <c r="A199" s="156" t="s">
        <v>63</v>
      </c>
      <c r="B199" s="157">
        <v>2029.37</v>
      </c>
      <c r="C199" s="156"/>
      <c r="D199" s="156"/>
      <c r="E199" s="157">
        <v>3816.38</v>
      </c>
      <c r="F199" s="158">
        <v>188.06</v>
      </c>
      <c r="G199" s="159"/>
    </row>
    <row r="200" spans="1:7" s="54" customFormat="1" ht="12.75" x14ac:dyDescent="0.2">
      <c r="A200" s="117" t="s">
        <v>88</v>
      </c>
      <c r="B200" s="118">
        <v>2029.37</v>
      </c>
      <c r="C200" s="117"/>
      <c r="D200" s="117"/>
      <c r="E200" s="118">
        <v>3816.38</v>
      </c>
      <c r="F200" s="119">
        <v>188.06</v>
      </c>
      <c r="G200" s="129"/>
    </row>
    <row r="201" spans="1:7" s="155" customFormat="1" ht="25.5" x14ac:dyDescent="0.2">
      <c r="A201" s="137" t="s">
        <v>98</v>
      </c>
      <c r="B201" s="138">
        <v>37162.44</v>
      </c>
      <c r="C201" s="138">
        <v>50000</v>
      </c>
      <c r="D201" s="138">
        <v>50000</v>
      </c>
      <c r="E201" s="138">
        <v>15926.76</v>
      </c>
      <c r="F201" s="139">
        <v>42.86</v>
      </c>
      <c r="G201" s="140">
        <v>31.85</v>
      </c>
    </row>
    <row r="202" spans="1:7" s="53" customFormat="1" ht="12.75" x14ac:dyDescent="0.2">
      <c r="A202" s="156" t="s">
        <v>142</v>
      </c>
      <c r="B202" s="157">
        <v>37162.44</v>
      </c>
      <c r="C202" s="156"/>
      <c r="D202" s="156"/>
      <c r="E202" s="157">
        <v>15926.76</v>
      </c>
      <c r="F202" s="158">
        <v>42.86</v>
      </c>
      <c r="G202" s="159"/>
    </row>
    <row r="203" spans="1:7" s="54" customFormat="1" ht="12.75" x14ac:dyDescent="0.2">
      <c r="A203" s="117" t="s">
        <v>143</v>
      </c>
      <c r="B203" s="118">
        <v>37162.44</v>
      </c>
      <c r="C203" s="117"/>
      <c r="D203" s="117"/>
      <c r="E203" s="118">
        <v>15926.76</v>
      </c>
      <c r="F203" s="119">
        <v>42.86</v>
      </c>
      <c r="G203" s="129"/>
    </row>
    <row r="204" spans="1:7" s="146" customFormat="1" ht="12.75" x14ac:dyDescent="0.2">
      <c r="A204" s="142" t="s">
        <v>144</v>
      </c>
      <c r="B204" s="142"/>
      <c r="C204" s="143">
        <v>7707</v>
      </c>
      <c r="D204" s="143">
        <v>13427.52</v>
      </c>
      <c r="E204" s="143">
        <v>6226</v>
      </c>
      <c r="F204" s="142"/>
      <c r="G204" s="145">
        <v>46.37</v>
      </c>
    </row>
    <row r="205" spans="1:7" s="53" customFormat="1" ht="12.75" x14ac:dyDescent="0.2">
      <c r="A205" s="147" t="s">
        <v>145</v>
      </c>
      <c r="B205" s="147"/>
      <c r="C205" s="148">
        <v>7707</v>
      </c>
      <c r="D205" s="148">
        <v>13427.52</v>
      </c>
      <c r="E205" s="148">
        <v>6226</v>
      </c>
      <c r="F205" s="147"/>
      <c r="G205" s="150">
        <v>46.37</v>
      </c>
    </row>
    <row r="206" spans="1:7" s="54" customFormat="1" ht="12.75" x14ac:dyDescent="0.2">
      <c r="A206" s="117" t="s">
        <v>278</v>
      </c>
      <c r="B206" s="117"/>
      <c r="C206" s="118">
        <v>7707</v>
      </c>
      <c r="D206" s="118">
        <v>13427.52</v>
      </c>
      <c r="E206" s="118">
        <v>6226</v>
      </c>
      <c r="F206" s="117"/>
      <c r="G206" s="130">
        <v>46.37</v>
      </c>
    </row>
    <row r="207" spans="1:7" s="52" customFormat="1" ht="12.75" x14ac:dyDescent="0.2">
      <c r="A207" s="151" t="s">
        <v>288</v>
      </c>
      <c r="B207" s="153">
        <v>0</v>
      </c>
      <c r="C207" s="152">
        <v>7707</v>
      </c>
      <c r="D207" s="152">
        <v>13427.52</v>
      </c>
      <c r="E207" s="152">
        <v>6226</v>
      </c>
      <c r="F207" s="153">
        <v>0</v>
      </c>
      <c r="G207" s="154">
        <v>46.37</v>
      </c>
    </row>
    <row r="208" spans="1:7" s="155" customFormat="1" ht="12.75" x14ac:dyDescent="0.2">
      <c r="A208" s="137" t="s">
        <v>59</v>
      </c>
      <c r="B208" s="137"/>
      <c r="C208" s="138">
        <v>7707</v>
      </c>
      <c r="D208" s="138">
        <v>7707</v>
      </c>
      <c r="E208" s="139">
        <v>505.48</v>
      </c>
      <c r="F208" s="137"/>
      <c r="G208" s="140">
        <v>6.56</v>
      </c>
    </row>
    <row r="209" spans="1:7" s="53" customFormat="1" ht="12.75" x14ac:dyDescent="0.2">
      <c r="A209" s="156" t="s">
        <v>60</v>
      </c>
      <c r="B209" s="156"/>
      <c r="C209" s="156"/>
      <c r="D209" s="156"/>
      <c r="E209" s="158">
        <v>505.48</v>
      </c>
      <c r="F209" s="156"/>
      <c r="G209" s="159"/>
    </row>
    <row r="210" spans="1:7" s="54" customFormat="1" ht="12.75" x14ac:dyDescent="0.2">
      <c r="A210" s="117" t="s">
        <v>83</v>
      </c>
      <c r="B210" s="117"/>
      <c r="C210" s="117"/>
      <c r="D210" s="117"/>
      <c r="E210" s="119">
        <v>505.48</v>
      </c>
      <c r="F210" s="117"/>
      <c r="G210" s="129"/>
    </row>
    <row r="211" spans="1:7" s="155" customFormat="1" ht="12.75" x14ac:dyDescent="0.2">
      <c r="A211" s="137" t="s">
        <v>99</v>
      </c>
      <c r="B211" s="137"/>
      <c r="C211" s="137"/>
      <c r="D211" s="138">
        <v>5720.52</v>
      </c>
      <c r="E211" s="138">
        <v>5720.52</v>
      </c>
      <c r="F211" s="137"/>
      <c r="G211" s="140">
        <v>100</v>
      </c>
    </row>
    <row r="212" spans="1:7" s="53" customFormat="1" ht="12.75" x14ac:dyDescent="0.2">
      <c r="A212" s="156" t="s">
        <v>100</v>
      </c>
      <c r="B212" s="156"/>
      <c r="C212" s="156"/>
      <c r="D212" s="156"/>
      <c r="E212" s="157">
        <v>5720.52</v>
      </c>
      <c r="F212" s="156"/>
      <c r="G212" s="159"/>
    </row>
    <row r="213" spans="1:7" s="54" customFormat="1" ht="12.75" x14ac:dyDescent="0.2">
      <c r="A213" s="117" t="s">
        <v>101</v>
      </c>
      <c r="B213" s="117"/>
      <c r="C213" s="117"/>
      <c r="D213" s="117"/>
      <c r="E213" s="118">
        <v>5720.52</v>
      </c>
      <c r="F213" s="117"/>
      <c r="G213" s="129"/>
    </row>
    <row r="214" spans="1:7" s="146" customFormat="1" ht="12.75" x14ac:dyDescent="0.2">
      <c r="A214" s="142" t="s">
        <v>147</v>
      </c>
      <c r="B214" s="143">
        <v>36595.800000000003</v>
      </c>
      <c r="C214" s="143">
        <v>93300</v>
      </c>
      <c r="D214" s="143">
        <v>93300</v>
      </c>
      <c r="E214" s="142"/>
      <c r="F214" s="142"/>
      <c r="G214" s="160"/>
    </row>
    <row r="215" spans="1:7" s="53" customFormat="1" ht="12.75" x14ac:dyDescent="0.2">
      <c r="A215" s="147" t="s">
        <v>148</v>
      </c>
      <c r="B215" s="148">
        <v>36595.800000000003</v>
      </c>
      <c r="C215" s="148">
        <v>93300</v>
      </c>
      <c r="D215" s="148">
        <v>93300</v>
      </c>
      <c r="E215" s="147"/>
      <c r="F215" s="147"/>
      <c r="G215" s="159"/>
    </row>
    <row r="216" spans="1:7" s="54" customFormat="1" ht="12.75" x14ac:dyDescent="0.2">
      <c r="A216" s="117" t="s">
        <v>278</v>
      </c>
      <c r="B216" s="118">
        <v>36595.800000000003</v>
      </c>
      <c r="C216" s="118">
        <v>93300</v>
      </c>
      <c r="D216" s="118">
        <v>93300</v>
      </c>
      <c r="E216" s="117"/>
      <c r="F216" s="117"/>
      <c r="G216" s="129"/>
    </row>
    <row r="217" spans="1:7" s="52" customFormat="1" ht="12.75" x14ac:dyDescent="0.2">
      <c r="A217" s="151" t="s">
        <v>289</v>
      </c>
      <c r="B217" s="152">
        <v>36595.800000000003</v>
      </c>
      <c r="C217" s="152">
        <v>93300</v>
      </c>
      <c r="D217" s="152">
        <v>93300</v>
      </c>
      <c r="E217" s="153">
        <v>0</v>
      </c>
      <c r="F217" s="153">
        <v>0</v>
      </c>
      <c r="G217" s="154">
        <v>0</v>
      </c>
    </row>
    <row r="218" spans="1:7" s="155" customFormat="1" ht="12.75" x14ac:dyDescent="0.2">
      <c r="A218" s="137" t="s">
        <v>73</v>
      </c>
      <c r="B218" s="137"/>
      <c r="C218" s="138">
        <v>23300</v>
      </c>
      <c r="D218" s="138">
        <v>23300</v>
      </c>
      <c r="E218" s="137"/>
      <c r="F218" s="137"/>
      <c r="G218" s="141"/>
    </row>
    <row r="219" spans="1:7" s="155" customFormat="1" ht="12.75" x14ac:dyDescent="0.2">
      <c r="A219" s="137" t="s">
        <v>59</v>
      </c>
      <c r="B219" s="138">
        <v>36595.800000000003</v>
      </c>
      <c r="C219" s="138">
        <v>60000</v>
      </c>
      <c r="D219" s="138">
        <v>60000</v>
      </c>
      <c r="E219" s="137"/>
      <c r="F219" s="137"/>
      <c r="G219" s="141"/>
    </row>
    <row r="220" spans="1:7" s="53" customFormat="1" ht="12.75" x14ac:dyDescent="0.2">
      <c r="A220" s="156" t="s">
        <v>60</v>
      </c>
      <c r="B220" s="157">
        <v>36595.800000000003</v>
      </c>
      <c r="C220" s="156"/>
      <c r="D220" s="156"/>
      <c r="E220" s="156"/>
      <c r="F220" s="156"/>
      <c r="G220" s="159"/>
    </row>
    <row r="221" spans="1:7" s="54" customFormat="1" ht="12.75" x14ac:dyDescent="0.2">
      <c r="A221" s="117" t="s">
        <v>82</v>
      </c>
      <c r="B221" s="118">
        <v>8251.2099999999991</v>
      </c>
      <c r="C221" s="117"/>
      <c r="D221" s="117"/>
      <c r="E221" s="117"/>
      <c r="F221" s="117"/>
      <c r="G221" s="129"/>
    </row>
    <row r="222" spans="1:7" s="54" customFormat="1" ht="12.75" x14ac:dyDescent="0.2">
      <c r="A222" s="117" t="s">
        <v>83</v>
      </c>
      <c r="B222" s="118">
        <v>28128.91</v>
      </c>
      <c r="C222" s="117"/>
      <c r="D222" s="117"/>
      <c r="E222" s="117"/>
      <c r="F222" s="117"/>
      <c r="G222" s="129"/>
    </row>
    <row r="223" spans="1:7" s="54" customFormat="1" ht="12.75" x14ac:dyDescent="0.2">
      <c r="A223" s="117" t="s">
        <v>61</v>
      </c>
      <c r="B223" s="119">
        <v>215.68</v>
      </c>
      <c r="C223" s="117"/>
      <c r="D223" s="117"/>
      <c r="E223" s="117"/>
      <c r="F223" s="117"/>
      <c r="G223" s="129"/>
    </row>
    <row r="224" spans="1:7" s="155" customFormat="1" ht="12.75" x14ac:dyDescent="0.2">
      <c r="A224" s="137" t="s">
        <v>95</v>
      </c>
      <c r="B224" s="137"/>
      <c r="C224" s="138">
        <v>10000</v>
      </c>
      <c r="D224" s="138">
        <v>10000</v>
      </c>
      <c r="E224" s="137"/>
      <c r="F224" s="137"/>
      <c r="G224" s="141"/>
    </row>
  </sheetData>
  <mergeCells count="2">
    <mergeCell ref="A1:G1"/>
    <mergeCell ref="A2:G2"/>
  </mergeCells>
  <pageMargins left="0.7" right="0.7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C851-7E25-402F-B16B-D418B1900CB4}">
  <sheetPr>
    <pageSetUpPr fitToPage="1"/>
  </sheetPr>
  <dimension ref="A2:L80"/>
  <sheetViews>
    <sheetView workbookViewId="0">
      <selection activeCell="N4" sqref="N4"/>
    </sheetView>
  </sheetViews>
  <sheetFormatPr defaultRowHeight="15" x14ac:dyDescent="0.25"/>
  <cols>
    <col min="1" max="1" width="31.5703125" customWidth="1"/>
    <col min="2" max="2" width="14" customWidth="1"/>
    <col min="3" max="3" width="17" customWidth="1"/>
    <col min="4" max="4" width="16.7109375" customWidth="1"/>
    <col min="6" max="6" width="12.7109375" customWidth="1"/>
    <col min="7" max="7" width="12.5703125" customWidth="1"/>
    <col min="8" max="8" width="13.42578125" customWidth="1"/>
    <col min="12" max="12" width="13.140625" customWidth="1"/>
  </cols>
  <sheetData>
    <row r="2" spans="2:8" x14ac:dyDescent="0.25">
      <c r="B2" s="196" t="s">
        <v>291</v>
      </c>
      <c r="C2" s="196"/>
      <c r="D2" s="196"/>
      <c r="E2" s="196"/>
      <c r="F2" s="196"/>
      <c r="G2" s="196"/>
      <c r="H2" s="196"/>
    </row>
    <row r="3" spans="2:8" ht="16.5" thickBot="1" x14ac:dyDescent="0.3">
      <c r="B3" s="55"/>
      <c r="C3" s="55"/>
      <c r="D3" s="55"/>
      <c r="E3" s="55"/>
      <c r="F3" s="55"/>
      <c r="G3" s="55"/>
      <c r="H3" s="55"/>
    </row>
    <row r="4" spans="2:8" ht="32.25" thickBot="1" x14ac:dyDescent="0.3">
      <c r="B4" s="56" t="s">
        <v>150</v>
      </c>
      <c r="C4" s="57" t="s">
        <v>151</v>
      </c>
      <c r="D4" s="57" t="s">
        <v>152</v>
      </c>
      <c r="E4" s="57" t="s">
        <v>153</v>
      </c>
      <c r="F4" s="57" t="s">
        <v>154</v>
      </c>
      <c r="G4" s="57" t="s">
        <v>155</v>
      </c>
      <c r="H4" s="57" t="s">
        <v>156</v>
      </c>
    </row>
    <row r="5" spans="2:8" ht="16.5" thickBot="1" x14ac:dyDescent="0.3">
      <c r="B5" s="162" t="s">
        <v>310</v>
      </c>
      <c r="C5" s="59" t="s">
        <v>264</v>
      </c>
      <c r="D5" s="59" t="s">
        <v>265</v>
      </c>
      <c r="E5" s="59" t="s">
        <v>157</v>
      </c>
      <c r="F5" s="59">
        <v>1</v>
      </c>
      <c r="G5" s="128">
        <v>13272.28</v>
      </c>
      <c r="H5" s="59"/>
    </row>
    <row r="6" spans="2:8" ht="64.5" customHeight="1" thickBot="1" x14ac:dyDescent="0.3">
      <c r="B6" s="58" t="s">
        <v>158</v>
      </c>
      <c r="C6" s="59" t="s">
        <v>159</v>
      </c>
      <c r="D6" s="59" t="s">
        <v>160</v>
      </c>
      <c r="E6" s="59" t="s">
        <v>157</v>
      </c>
      <c r="F6" s="59">
        <v>1</v>
      </c>
      <c r="G6" s="60" t="s">
        <v>161</v>
      </c>
      <c r="H6" s="60"/>
    </row>
    <row r="7" spans="2:8" ht="70.5" customHeight="1" thickBot="1" x14ac:dyDescent="0.3">
      <c r="B7" s="58" t="s">
        <v>162</v>
      </c>
      <c r="C7" s="59" t="s">
        <v>159</v>
      </c>
      <c r="D7" s="59" t="s">
        <v>160</v>
      </c>
      <c r="E7" s="59" t="s">
        <v>157</v>
      </c>
      <c r="F7" s="59">
        <v>1</v>
      </c>
      <c r="G7" s="60" t="s">
        <v>163</v>
      </c>
      <c r="H7" s="60"/>
    </row>
    <row r="8" spans="2:8" ht="44.25" customHeight="1" thickBot="1" x14ac:dyDescent="0.3">
      <c r="B8" s="58" t="s">
        <v>311</v>
      </c>
      <c r="C8" s="59" t="s">
        <v>312</v>
      </c>
      <c r="D8" s="59" t="s">
        <v>313</v>
      </c>
      <c r="E8" s="59" t="s">
        <v>157</v>
      </c>
      <c r="F8" s="59">
        <v>1</v>
      </c>
      <c r="G8" s="128">
        <v>12398.43</v>
      </c>
      <c r="H8" s="60"/>
    </row>
    <row r="9" spans="2:8" ht="46.5" customHeight="1" thickBot="1" x14ac:dyDescent="0.3">
      <c r="B9" s="58" t="s">
        <v>164</v>
      </c>
      <c r="C9" s="59" t="s">
        <v>165</v>
      </c>
      <c r="D9" s="59" t="s">
        <v>166</v>
      </c>
      <c r="E9" s="59" t="s">
        <v>157</v>
      </c>
      <c r="F9" s="59">
        <v>1</v>
      </c>
      <c r="G9" s="60" t="s">
        <v>167</v>
      </c>
      <c r="H9" s="60" t="s">
        <v>168</v>
      </c>
    </row>
    <row r="10" spans="2:8" ht="46.5" customHeight="1" thickBot="1" x14ac:dyDescent="0.3">
      <c r="B10" s="58" t="s">
        <v>299</v>
      </c>
      <c r="C10" s="59" t="s">
        <v>300</v>
      </c>
      <c r="D10" s="59" t="s">
        <v>301</v>
      </c>
      <c r="E10" s="59" t="s">
        <v>157</v>
      </c>
      <c r="F10" s="59">
        <v>1</v>
      </c>
      <c r="G10" s="128">
        <v>55199.53</v>
      </c>
      <c r="H10" s="60"/>
    </row>
    <row r="11" spans="2:8" ht="46.5" customHeight="1" thickBot="1" x14ac:dyDescent="0.3">
      <c r="B11" s="58" t="s">
        <v>302</v>
      </c>
      <c r="C11" s="59" t="s">
        <v>300</v>
      </c>
      <c r="D11" s="59" t="s">
        <v>303</v>
      </c>
      <c r="E11" s="59" t="s">
        <v>157</v>
      </c>
      <c r="F11" s="59">
        <v>1</v>
      </c>
      <c r="G11" s="128">
        <v>1778.8</v>
      </c>
      <c r="H11" s="60"/>
    </row>
    <row r="12" spans="2:8" ht="46.5" customHeight="1" thickBot="1" x14ac:dyDescent="0.3">
      <c r="B12" s="58" t="s">
        <v>304</v>
      </c>
      <c r="C12" s="59" t="s">
        <v>305</v>
      </c>
      <c r="D12" s="59" t="s">
        <v>306</v>
      </c>
      <c r="E12" s="59" t="s">
        <v>157</v>
      </c>
      <c r="F12" s="59">
        <v>1</v>
      </c>
      <c r="G12" s="128">
        <v>2000</v>
      </c>
      <c r="H12" s="60"/>
    </row>
    <row r="13" spans="2:8" ht="74.25" customHeight="1" thickBot="1" x14ac:dyDescent="0.3">
      <c r="B13" s="58" t="s">
        <v>307</v>
      </c>
      <c r="C13" s="59" t="s">
        <v>308</v>
      </c>
      <c r="D13" s="59" t="s">
        <v>309</v>
      </c>
      <c r="E13" s="59" t="s">
        <v>157</v>
      </c>
      <c r="F13" s="59">
        <v>1</v>
      </c>
      <c r="G13" s="128">
        <v>30000</v>
      </c>
      <c r="H13" s="60"/>
    </row>
    <row r="14" spans="2:8" ht="27.75" customHeight="1" thickBot="1" x14ac:dyDescent="0.3">
      <c r="B14" s="58"/>
      <c r="C14" s="59" t="s">
        <v>169</v>
      </c>
      <c r="D14" s="59"/>
      <c r="E14" s="59"/>
      <c r="F14" s="59"/>
      <c r="G14" s="128">
        <f>SUM(G5:G13)</f>
        <v>114649.04</v>
      </c>
      <c r="H14" s="60"/>
    </row>
    <row r="15" spans="2:8" ht="15.75" x14ac:dyDescent="0.25">
      <c r="B15" s="61"/>
      <c r="C15" s="55"/>
      <c r="D15" s="55"/>
      <c r="E15" s="55"/>
      <c r="F15" s="55"/>
      <c r="G15" s="62"/>
      <c r="H15" s="62"/>
    </row>
    <row r="16" spans="2:8" ht="15.75" x14ac:dyDescent="0.25">
      <c r="B16" s="61"/>
      <c r="C16" s="55"/>
      <c r="D16" s="55"/>
      <c r="E16" s="55"/>
      <c r="F16" s="55"/>
      <c r="G16" s="62"/>
      <c r="H16" s="62"/>
    </row>
    <row r="17" spans="1:12" ht="15.75" customHeight="1" x14ac:dyDescent="0.25">
      <c r="B17" s="199" t="s">
        <v>290</v>
      </c>
      <c r="C17" s="199"/>
      <c r="D17" s="199"/>
      <c r="E17" s="199"/>
      <c r="F17" s="199"/>
      <c r="G17" s="199"/>
      <c r="H17" s="199"/>
    </row>
    <row r="18" spans="1:12" ht="16.5" thickBot="1" x14ac:dyDescent="0.3">
      <c r="B18" s="61"/>
      <c r="C18" s="55"/>
      <c r="D18" s="55"/>
      <c r="E18" s="55"/>
      <c r="F18" s="55"/>
      <c r="G18" s="62"/>
      <c r="H18" s="62"/>
    </row>
    <row r="19" spans="1:12" ht="32.25" thickBot="1" x14ac:dyDescent="0.3">
      <c r="B19" s="56" t="s">
        <v>150</v>
      </c>
      <c r="C19" s="57" t="s">
        <v>262</v>
      </c>
      <c r="D19" s="57" t="s">
        <v>152</v>
      </c>
      <c r="E19" s="57" t="s">
        <v>153</v>
      </c>
      <c r="F19" s="57" t="s">
        <v>154</v>
      </c>
      <c r="G19" s="57" t="s">
        <v>155</v>
      </c>
      <c r="H19" s="57" t="s">
        <v>156</v>
      </c>
    </row>
    <row r="20" spans="1:12" ht="16.5" thickBot="1" x14ac:dyDescent="0.3">
      <c r="B20" s="58" t="s">
        <v>263</v>
      </c>
      <c r="C20" s="59" t="s">
        <v>264</v>
      </c>
      <c r="D20" s="59" t="s">
        <v>265</v>
      </c>
      <c r="E20" s="59" t="s">
        <v>157</v>
      </c>
      <c r="F20" s="59">
        <v>1</v>
      </c>
      <c r="G20" s="128">
        <v>13272.28</v>
      </c>
      <c r="H20" s="60"/>
    </row>
    <row r="21" spans="1:12" ht="16.5" thickBot="1" x14ac:dyDescent="0.3">
      <c r="B21" s="58"/>
      <c r="C21" s="59" t="s">
        <v>169</v>
      </c>
      <c r="D21" s="59"/>
      <c r="E21" s="59"/>
      <c r="F21" s="59"/>
      <c r="G21" s="128">
        <f>G20</f>
        <v>13272.28</v>
      </c>
      <c r="H21" s="60"/>
    </row>
    <row r="22" spans="1:12" ht="15.75" x14ac:dyDescent="0.25">
      <c r="B22" s="61"/>
      <c r="C22" s="55"/>
      <c r="D22" s="55"/>
      <c r="E22" s="55"/>
      <c r="F22" s="55"/>
      <c r="G22" s="62"/>
      <c r="H22" s="62"/>
    </row>
    <row r="24" spans="1:12" ht="15.75" thickBot="1" x14ac:dyDescent="0.3">
      <c r="B24" s="194" t="s">
        <v>292</v>
      </c>
      <c r="C24" s="194"/>
      <c r="D24" s="194"/>
      <c r="E24" s="194"/>
      <c r="F24" s="194"/>
      <c r="G24" s="194"/>
      <c r="H24" s="194"/>
    </row>
    <row r="25" spans="1:12" x14ac:dyDescent="0.25">
      <c r="B25" s="197" t="s">
        <v>150</v>
      </c>
      <c r="C25" s="197" t="s">
        <v>170</v>
      </c>
      <c r="D25" s="197" t="s">
        <v>171</v>
      </c>
      <c r="E25" s="197" t="s">
        <v>172</v>
      </c>
      <c r="F25" s="197" t="s">
        <v>173</v>
      </c>
      <c r="G25" s="197" t="s">
        <v>174</v>
      </c>
      <c r="H25" s="197" t="s">
        <v>175</v>
      </c>
    </row>
    <row r="26" spans="1:12" ht="15.75" thickBot="1" x14ac:dyDescent="0.3">
      <c r="B26" s="198"/>
      <c r="C26" s="198"/>
      <c r="D26" s="198"/>
      <c r="E26" s="198"/>
      <c r="F26" s="198"/>
      <c r="G26" s="198"/>
      <c r="H26" s="198"/>
    </row>
    <row r="27" spans="1:12" ht="16.5" thickBot="1" x14ac:dyDescent="0.3">
      <c r="B27" s="63">
        <v>1</v>
      </c>
      <c r="C27" s="57"/>
      <c r="D27" s="64"/>
      <c r="E27" s="57">
        <v>0</v>
      </c>
      <c r="F27" s="57"/>
      <c r="G27" s="64"/>
      <c r="H27" s="65">
        <v>0</v>
      </c>
    </row>
    <row r="28" spans="1:12" ht="16.5" thickBot="1" x14ac:dyDescent="0.3">
      <c r="B28" s="66"/>
      <c r="C28" s="59" t="s">
        <v>176</v>
      </c>
      <c r="D28" s="67"/>
      <c r="E28" s="59">
        <v>0</v>
      </c>
      <c r="F28" s="59"/>
      <c r="G28" s="67"/>
      <c r="H28" s="60">
        <v>0</v>
      </c>
    </row>
    <row r="29" spans="1:12" x14ac:dyDescent="0.25">
      <c r="B29" s="68"/>
      <c r="C29" s="68"/>
      <c r="D29" s="69"/>
      <c r="E29" s="68"/>
      <c r="F29" s="68"/>
      <c r="G29" s="69"/>
      <c r="H29" s="70"/>
    </row>
    <row r="31" spans="1:12" x14ac:dyDescent="0.25">
      <c r="A31" s="194" t="s">
        <v>177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</row>
    <row r="32" spans="1:12" ht="15.75" x14ac:dyDescent="0.25">
      <c r="A32" s="71"/>
      <c r="B32" s="71"/>
      <c r="C32" s="71"/>
      <c r="D32" s="71"/>
      <c r="E32" s="71"/>
      <c r="F32" s="71"/>
      <c r="G32" s="71"/>
      <c r="H32" s="72"/>
      <c r="I32" s="73"/>
      <c r="J32" s="73"/>
      <c r="K32" s="73"/>
      <c r="L32" s="72" t="e">
        <f>[1]izdaci!D25</f>
        <v>#REF!</v>
      </c>
    </row>
    <row r="33" spans="1:12" ht="72" x14ac:dyDescent="0.25">
      <c r="A33" s="74" t="s">
        <v>178</v>
      </c>
      <c r="B33" s="75" t="s">
        <v>293</v>
      </c>
      <c r="C33" s="74" t="s">
        <v>179</v>
      </c>
      <c r="D33" s="74" t="s">
        <v>180</v>
      </c>
      <c r="E33" s="74" t="s">
        <v>181</v>
      </c>
      <c r="F33" s="74" t="s">
        <v>182</v>
      </c>
      <c r="G33" s="74" t="s">
        <v>183</v>
      </c>
      <c r="H33" s="74" t="s">
        <v>184</v>
      </c>
      <c r="I33" s="74" t="s">
        <v>185</v>
      </c>
      <c r="J33" s="74" t="s">
        <v>186</v>
      </c>
      <c r="K33" s="74" t="s">
        <v>187</v>
      </c>
      <c r="L33" s="74" t="s">
        <v>188</v>
      </c>
    </row>
    <row r="34" spans="1:12" x14ac:dyDescent="0.25">
      <c r="A34" s="76">
        <v>0</v>
      </c>
      <c r="B34" s="76">
        <v>1</v>
      </c>
      <c r="C34" s="76">
        <v>2</v>
      </c>
      <c r="D34" s="76">
        <v>3</v>
      </c>
      <c r="E34" s="76">
        <v>4</v>
      </c>
      <c r="F34" s="76">
        <v>5</v>
      </c>
      <c r="G34" s="76">
        <v>6</v>
      </c>
      <c r="H34" s="76">
        <v>7</v>
      </c>
      <c r="I34" s="76">
        <v>8</v>
      </c>
      <c r="J34" s="76">
        <v>9</v>
      </c>
      <c r="K34" s="76">
        <v>10</v>
      </c>
      <c r="L34" s="76">
        <v>11</v>
      </c>
    </row>
    <row r="35" spans="1:12" ht="31.5" customHeight="1" x14ac:dyDescent="0.25">
      <c r="A35" s="77" t="s">
        <v>189</v>
      </c>
      <c r="B35" s="78">
        <v>933560.73</v>
      </c>
      <c r="C35" s="79">
        <f>SUM(D35:K35)</f>
        <v>32934.259999999995</v>
      </c>
      <c r="D35" s="78">
        <v>32362.71</v>
      </c>
      <c r="E35" s="78">
        <v>239.12</v>
      </c>
      <c r="F35" s="78"/>
      <c r="G35" s="78">
        <v>1.84</v>
      </c>
      <c r="H35" s="78">
        <v>0.01</v>
      </c>
      <c r="I35" s="78">
        <v>330.58</v>
      </c>
      <c r="J35" s="78"/>
      <c r="K35" s="78"/>
      <c r="L35" s="80">
        <v>309</v>
      </c>
    </row>
    <row r="36" spans="1:12" ht="33" customHeight="1" x14ac:dyDescent="0.25">
      <c r="A36" s="77" t="s">
        <v>190</v>
      </c>
      <c r="B36" s="78">
        <v>0</v>
      </c>
      <c r="C36" s="79">
        <f>SUM(D36:K36)</f>
        <v>0</v>
      </c>
      <c r="D36" s="78"/>
      <c r="E36" s="78"/>
      <c r="F36" s="78"/>
      <c r="G36" s="78"/>
      <c r="H36" s="78"/>
      <c r="I36" s="78"/>
      <c r="J36" s="78"/>
      <c r="K36" s="78"/>
      <c r="L36" s="80"/>
    </row>
    <row r="37" spans="1:12" ht="26.25" customHeight="1" x14ac:dyDescent="0.25">
      <c r="A37" s="77" t="s">
        <v>191</v>
      </c>
      <c r="B37" s="78">
        <v>0</v>
      </c>
      <c r="C37" s="79">
        <f>SUM(D37:K37)</f>
        <v>0</v>
      </c>
      <c r="D37" s="78"/>
      <c r="E37" s="78"/>
      <c r="F37" s="78"/>
      <c r="G37" s="78"/>
      <c r="H37" s="78"/>
      <c r="I37" s="78"/>
      <c r="J37" s="78"/>
      <c r="K37" s="78"/>
      <c r="L37" s="80"/>
    </row>
    <row r="38" spans="1:12" ht="24.75" customHeight="1" x14ac:dyDescent="0.25">
      <c r="A38" s="77" t="s">
        <v>192</v>
      </c>
      <c r="B38" s="78">
        <v>26627.98</v>
      </c>
      <c r="C38" s="79">
        <f>SUM(D38:K38)</f>
        <v>25948.62</v>
      </c>
      <c r="D38" s="78">
        <v>1024.68</v>
      </c>
      <c r="E38" s="78">
        <v>175.88</v>
      </c>
      <c r="F38" s="78">
        <v>481.39</v>
      </c>
      <c r="G38" s="78">
        <v>915.31</v>
      </c>
      <c r="H38" s="78">
        <v>541.44000000000005</v>
      </c>
      <c r="I38" s="78">
        <v>3348.27</v>
      </c>
      <c r="J38" s="78">
        <v>6049.27</v>
      </c>
      <c r="K38" s="78">
        <v>13412.38</v>
      </c>
      <c r="L38" s="80">
        <v>1384</v>
      </c>
    </row>
    <row r="39" spans="1:12" ht="15.75" customHeight="1" x14ac:dyDescent="0.25">
      <c r="A39" s="77" t="s">
        <v>193</v>
      </c>
      <c r="B39" s="78">
        <v>9108.2199999999993</v>
      </c>
      <c r="C39" s="79">
        <f>SUM(D39:K39)</f>
        <v>1340.1399999999999</v>
      </c>
      <c r="D39" s="78">
        <v>1005.12</v>
      </c>
      <c r="E39" s="78">
        <v>332</v>
      </c>
      <c r="F39" s="78">
        <v>0.32</v>
      </c>
      <c r="G39" s="78">
        <v>2.7</v>
      </c>
      <c r="H39" s="78"/>
      <c r="I39" s="78">
        <v>0</v>
      </c>
      <c r="J39" s="78"/>
      <c r="K39" s="78"/>
      <c r="L39" s="80">
        <v>144</v>
      </c>
    </row>
    <row r="40" spans="1:12" x14ac:dyDescent="0.25">
      <c r="A40" s="81" t="s">
        <v>194</v>
      </c>
      <c r="B40" s="82">
        <f>SUM(B35:B39)</f>
        <v>969296.92999999993</v>
      </c>
      <c r="C40" s="82">
        <f t="shared" ref="C40:H40" si="0">SUM(C35:C39)</f>
        <v>60223.01999999999</v>
      </c>
      <c r="D40" s="82">
        <f t="shared" si="0"/>
        <v>34392.51</v>
      </c>
      <c r="E40" s="82">
        <f t="shared" si="0"/>
        <v>747</v>
      </c>
      <c r="F40" s="82">
        <f t="shared" si="0"/>
        <v>481.71</v>
      </c>
      <c r="G40" s="82">
        <f t="shared" si="0"/>
        <v>919.85</v>
      </c>
      <c r="H40" s="82">
        <f t="shared" si="0"/>
        <v>541.45000000000005</v>
      </c>
      <c r="I40" s="82">
        <f>SUM(I35:I39)</f>
        <v>3678.85</v>
      </c>
      <c r="J40" s="82">
        <f>SUM(J35:J39)</f>
        <v>6049.27</v>
      </c>
      <c r="K40" s="82">
        <f>SUM(K35:K39)</f>
        <v>13412.38</v>
      </c>
      <c r="L40" s="83">
        <f>MAX(L35:L39)</f>
        <v>1384</v>
      </c>
    </row>
    <row r="43" spans="1:12" ht="15.75" x14ac:dyDescent="0.25">
      <c r="A43" s="195" t="s">
        <v>195</v>
      </c>
      <c r="B43" s="195"/>
      <c r="C43" s="195"/>
      <c r="D43" s="195"/>
      <c r="E43" s="195"/>
      <c r="F43" s="195"/>
      <c r="G43" s="195"/>
      <c r="H43" s="195"/>
      <c r="I43" s="195"/>
      <c r="J43" s="195"/>
      <c r="K43" s="73"/>
      <c r="L43" s="73"/>
    </row>
    <row r="44" spans="1:12" ht="16.5" thickBot="1" x14ac:dyDescent="0.3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73"/>
      <c r="L44" s="73"/>
    </row>
    <row r="45" spans="1:12" ht="72.75" thickBot="1" x14ac:dyDescent="0.3">
      <c r="A45" s="85" t="s">
        <v>178</v>
      </c>
      <c r="B45" s="86" t="s">
        <v>294</v>
      </c>
      <c r="C45" s="87" t="s">
        <v>196</v>
      </c>
      <c r="D45" s="87" t="s">
        <v>197</v>
      </c>
      <c r="E45" s="87" t="s">
        <v>198</v>
      </c>
      <c r="F45" s="87" t="s">
        <v>199</v>
      </c>
      <c r="G45" s="87" t="s">
        <v>200</v>
      </c>
      <c r="H45" s="87" t="s">
        <v>201</v>
      </c>
      <c r="I45" s="87" t="s">
        <v>202</v>
      </c>
      <c r="J45" s="87" t="s">
        <v>203</v>
      </c>
      <c r="K45" s="88" t="s">
        <v>204</v>
      </c>
      <c r="L45" s="87" t="s">
        <v>205</v>
      </c>
    </row>
    <row r="46" spans="1:12" ht="15.75" thickBot="1" x14ac:dyDescent="0.3">
      <c r="A46" s="89">
        <v>0</v>
      </c>
      <c r="B46" s="90">
        <v>1</v>
      </c>
      <c r="C46" s="90">
        <v>2</v>
      </c>
      <c r="D46" s="90">
        <v>3</v>
      </c>
      <c r="E46" s="90">
        <v>4</v>
      </c>
      <c r="F46" s="90">
        <v>5</v>
      </c>
      <c r="G46" s="90">
        <v>6</v>
      </c>
      <c r="H46" s="90">
        <v>7</v>
      </c>
      <c r="I46" s="90">
        <v>8</v>
      </c>
      <c r="J46" s="91">
        <v>9</v>
      </c>
      <c r="K46" s="90">
        <v>9</v>
      </c>
      <c r="L46" s="90">
        <v>10</v>
      </c>
    </row>
    <row r="47" spans="1:12" ht="20.25" customHeight="1" x14ac:dyDescent="0.25">
      <c r="A47" s="92" t="s">
        <v>206</v>
      </c>
      <c r="B47" s="93">
        <v>2023.01</v>
      </c>
      <c r="C47" s="94">
        <f>SUM(D47:K47)</f>
        <v>0</v>
      </c>
      <c r="D47" s="93"/>
      <c r="E47" s="93"/>
      <c r="F47" s="93"/>
      <c r="G47" s="93"/>
      <c r="H47" s="93"/>
      <c r="I47" s="93"/>
      <c r="J47" s="93"/>
      <c r="K47" s="93"/>
      <c r="L47" s="95"/>
    </row>
    <row r="48" spans="1:12" ht="30" customHeight="1" x14ac:dyDescent="0.25">
      <c r="A48" s="96" t="s">
        <v>207</v>
      </c>
      <c r="B48" s="97">
        <v>2716.36</v>
      </c>
      <c r="C48" s="94">
        <f t="shared" ref="C48:C57" si="1">SUM(D48:K48)</f>
        <v>0</v>
      </c>
      <c r="D48" s="97"/>
      <c r="E48" s="97"/>
      <c r="F48" s="97"/>
      <c r="G48" s="97"/>
      <c r="H48" s="97"/>
      <c r="I48" s="97"/>
      <c r="J48" s="97"/>
      <c r="K48" s="97"/>
      <c r="L48" s="98"/>
    </row>
    <row r="49" spans="1:12" ht="15.75" customHeight="1" x14ac:dyDescent="0.25">
      <c r="A49" s="96" t="s">
        <v>208</v>
      </c>
      <c r="B49" s="97">
        <v>106.25</v>
      </c>
      <c r="C49" s="94">
        <f t="shared" si="1"/>
        <v>0</v>
      </c>
      <c r="D49" s="97"/>
      <c r="E49" s="97"/>
      <c r="F49" s="97"/>
      <c r="G49" s="97"/>
      <c r="H49" s="97"/>
      <c r="I49" s="97"/>
      <c r="J49" s="97"/>
      <c r="K49" s="97"/>
      <c r="L49" s="98"/>
    </row>
    <row r="50" spans="1:12" ht="19.5" customHeight="1" x14ac:dyDescent="0.25">
      <c r="A50" s="96" t="s">
        <v>209</v>
      </c>
      <c r="B50" s="97">
        <v>25251.43</v>
      </c>
      <c r="C50" s="94">
        <f t="shared" si="1"/>
        <v>0</v>
      </c>
      <c r="D50" s="97"/>
      <c r="E50" s="97"/>
      <c r="F50" s="97"/>
      <c r="G50" s="97"/>
      <c r="H50" s="97"/>
      <c r="I50" s="97"/>
      <c r="J50" s="97"/>
      <c r="K50" s="97"/>
      <c r="L50" s="98"/>
    </row>
    <row r="51" spans="1:12" ht="31.5" customHeight="1" x14ac:dyDescent="0.25">
      <c r="A51" s="96" t="s">
        <v>210</v>
      </c>
      <c r="B51" s="97">
        <v>673.75</v>
      </c>
      <c r="C51" s="94">
        <f t="shared" si="1"/>
        <v>0</v>
      </c>
      <c r="D51" s="97"/>
      <c r="E51" s="97"/>
      <c r="F51" s="97"/>
      <c r="G51" s="97"/>
      <c r="H51" s="97"/>
      <c r="I51" s="97"/>
      <c r="J51" s="97"/>
      <c r="K51" s="97"/>
      <c r="L51" s="98"/>
    </row>
    <row r="52" spans="1:12" ht="26.25" customHeight="1" x14ac:dyDescent="0.25">
      <c r="A52" s="96" t="s">
        <v>211</v>
      </c>
      <c r="B52" s="97">
        <v>32339.75</v>
      </c>
      <c r="C52" s="94">
        <f t="shared" si="1"/>
        <v>0</v>
      </c>
      <c r="D52" s="97"/>
      <c r="E52" s="97"/>
      <c r="F52" s="97"/>
      <c r="G52" s="97"/>
      <c r="H52" s="97"/>
      <c r="I52" s="97"/>
      <c r="J52" s="97"/>
      <c r="K52" s="97"/>
      <c r="L52" s="98"/>
    </row>
    <row r="53" spans="1:12" ht="20.25" customHeight="1" x14ac:dyDescent="0.25">
      <c r="A53" s="96" t="s">
        <v>212</v>
      </c>
      <c r="B53" s="97">
        <v>43052.88</v>
      </c>
      <c r="C53" s="94">
        <f t="shared" si="1"/>
        <v>0</v>
      </c>
      <c r="D53" s="97"/>
      <c r="E53" s="97"/>
      <c r="F53" s="97"/>
      <c r="G53" s="97"/>
      <c r="H53" s="97"/>
      <c r="I53" s="97"/>
      <c r="J53" s="97"/>
      <c r="K53" s="97"/>
      <c r="L53" s="98"/>
    </row>
    <row r="54" spans="1:12" ht="20.25" customHeight="1" x14ac:dyDescent="0.25">
      <c r="A54" s="96" t="s">
        <v>213</v>
      </c>
      <c r="B54" s="97">
        <v>760190.14</v>
      </c>
      <c r="C54" s="94">
        <f t="shared" si="1"/>
        <v>0</v>
      </c>
      <c r="D54" s="97"/>
      <c r="E54" s="97"/>
      <c r="F54" s="97"/>
      <c r="G54" s="97"/>
      <c r="H54" s="97"/>
      <c r="I54" s="97"/>
      <c r="J54" s="97"/>
      <c r="K54" s="97"/>
      <c r="L54" s="98"/>
    </row>
    <row r="55" spans="1:12" ht="24.75" customHeight="1" x14ac:dyDescent="0.25">
      <c r="A55" s="96" t="s">
        <v>214</v>
      </c>
      <c r="B55" s="97">
        <v>8353.8799999999992</v>
      </c>
      <c r="C55" s="94">
        <f t="shared" si="1"/>
        <v>0</v>
      </c>
      <c r="D55" s="97"/>
      <c r="E55" s="97"/>
      <c r="F55" s="97"/>
      <c r="G55" s="97"/>
      <c r="H55" s="97"/>
      <c r="I55" s="97"/>
      <c r="J55" s="97"/>
      <c r="K55" s="97"/>
      <c r="L55" s="98"/>
    </row>
    <row r="56" spans="1:12" ht="27" customHeight="1" x14ac:dyDescent="0.25">
      <c r="A56" s="96" t="s">
        <v>215</v>
      </c>
      <c r="B56" s="97">
        <v>0</v>
      </c>
      <c r="C56" s="94">
        <f t="shared" si="1"/>
        <v>0</v>
      </c>
      <c r="D56" s="97"/>
      <c r="E56" s="97"/>
      <c r="F56" s="97"/>
      <c r="G56" s="97"/>
      <c r="H56" s="97"/>
      <c r="I56" s="97"/>
      <c r="J56" s="97"/>
      <c r="K56" s="97"/>
      <c r="L56" s="98"/>
    </row>
    <row r="57" spans="1:12" ht="15" customHeight="1" thickBot="1" x14ac:dyDescent="0.3">
      <c r="A57" s="96" t="s">
        <v>216</v>
      </c>
      <c r="B57" s="97">
        <v>2811.86</v>
      </c>
      <c r="C57" s="94">
        <f t="shared" si="1"/>
        <v>0</v>
      </c>
      <c r="D57" s="97"/>
      <c r="E57" s="97"/>
      <c r="F57" s="97"/>
      <c r="G57" s="97"/>
      <c r="H57" s="97"/>
      <c r="I57" s="97"/>
      <c r="J57" s="97"/>
      <c r="K57" s="97"/>
      <c r="L57" s="98"/>
    </row>
    <row r="58" spans="1:12" ht="15.75" thickBot="1" x14ac:dyDescent="0.3">
      <c r="A58" s="99" t="s">
        <v>194</v>
      </c>
      <c r="B58" s="100">
        <f>SUM(B47:B57)</f>
        <v>877519.31</v>
      </c>
      <c r="C58" s="100">
        <f t="shared" ref="C58:K58" si="2">SUM(C47:C57)</f>
        <v>0</v>
      </c>
      <c r="D58" s="100">
        <f t="shared" si="2"/>
        <v>0</v>
      </c>
      <c r="E58" s="100">
        <f t="shared" si="2"/>
        <v>0</v>
      </c>
      <c r="F58" s="100">
        <f t="shared" si="2"/>
        <v>0</v>
      </c>
      <c r="G58" s="100">
        <f t="shared" si="2"/>
        <v>0</v>
      </c>
      <c r="H58" s="100">
        <f t="shared" si="2"/>
        <v>0</v>
      </c>
      <c r="I58" s="100">
        <f t="shared" si="2"/>
        <v>0</v>
      </c>
      <c r="J58" s="100">
        <f t="shared" si="2"/>
        <v>0</v>
      </c>
      <c r="K58" s="100">
        <f t="shared" si="2"/>
        <v>0</v>
      </c>
      <c r="L58" s="101">
        <f>MAX(L47:L57)</f>
        <v>0</v>
      </c>
    </row>
    <row r="59" spans="1:12" x14ac:dyDescent="0.25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4"/>
    </row>
    <row r="62" spans="1:12" x14ac:dyDescent="0.25">
      <c r="C62" s="105" t="s">
        <v>217</v>
      </c>
      <c r="D62" s="29"/>
      <c r="E62" s="29"/>
    </row>
    <row r="63" spans="1:12" x14ac:dyDescent="0.25">
      <c r="C63" s="105" t="s">
        <v>218</v>
      </c>
    </row>
    <row r="64" spans="1:12" x14ac:dyDescent="0.25">
      <c r="C64" s="106" t="s">
        <v>226</v>
      </c>
    </row>
    <row r="66" spans="1:4" ht="30" x14ac:dyDescent="0.25">
      <c r="A66" s="24" t="s">
        <v>219</v>
      </c>
      <c r="B66" s="113" t="s">
        <v>227</v>
      </c>
      <c r="C66" s="116" t="s">
        <v>229</v>
      </c>
      <c r="D66" s="116" t="s">
        <v>295</v>
      </c>
    </row>
    <row r="67" spans="1:4" ht="30" x14ac:dyDescent="0.25">
      <c r="A67" s="107" t="s">
        <v>220</v>
      </c>
      <c r="B67" s="112" t="s">
        <v>228</v>
      </c>
      <c r="C67" s="112">
        <v>66199.570000000007</v>
      </c>
      <c r="D67" s="127">
        <v>56791.26</v>
      </c>
    </row>
    <row r="69" spans="1:4" ht="30" x14ac:dyDescent="0.25">
      <c r="A69" s="107" t="s">
        <v>297</v>
      </c>
      <c r="B69" s="108">
        <v>23855.81</v>
      </c>
      <c r="C69" s="108">
        <v>24233.96</v>
      </c>
      <c r="D69" s="127">
        <v>15956.06</v>
      </c>
    </row>
    <row r="70" spans="1:4" x14ac:dyDescent="0.25">
      <c r="B70" s="109"/>
      <c r="C70" s="109"/>
    </row>
    <row r="71" spans="1:4" ht="30" x14ac:dyDescent="0.25">
      <c r="A71" s="110" t="s">
        <v>296</v>
      </c>
      <c r="B71" s="112">
        <v>3382.26</v>
      </c>
      <c r="C71" s="112">
        <f>C69</f>
        <v>24233.96</v>
      </c>
      <c r="D71" s="127">
        <v>15956.06</v>
      </c>
    </row>
    <row r="72" spans="1:4" ht="30" x14ac:dyDescent="0.25">
      <c r="A72" s="107" t="s">
        <v>298</v>
      </c>
      <c r="B72" s="112">
        <v>0</v>
      </c>
      <c r="C72" s="112">
        <v>5618.58</v>
      </c>
      <c r="D72" s="161">
        <v>20816.189999999999</v>
      </c>
    </row>
    <row r="74" spans="1:4" ht="30" x14ac:dyDescent="0.25">
      <c r="A74" s="107" t="s">
        <v>221</v>
      </c>
      <c r="B74" s="111">
        <v>0</v>
      </c>
      <c r="C74" s="111">
        <v>0</v>
      </c>
      <c r="D74" s="111">
        <v>0</v>
      </c>
    </row>
    <row r="76" spans="1:4" ht="30" x14ac:dyDescent="0.25">
      <c r="A76" s="107" t="s">
        <v>222</v>
      </c>
      <c r="B76" s="111">
        <v>0</v>
      </c>
      <c r="C76" s="111">
        <v>0</v>
      </c>
      <c r="D76" s="111">
        <v>0</v>
      </c>
    </row>
    <row r="77" spans="1:4" x14ac:dyDescent="0.25">
      <c r="A77" s="114"/>
      <c r="B77" s="115"/>
      <c r="C77" s="115"/>
    </row>
    <row r="78" spans="1:4" x14ac:dyDescent="0.25">
      <c r="A78" t="s">
        <v>223</v>
      </c>
    </row>
    <row r="79" spans="1:4" x14ac:dyDescent="0.25">
      <c r="A79" t="s">
        <v>224</v>
      </c>
    </row>
    <row r="80" spans="1:4" x14ac:dyDescent="0.25">
      <c r="A80" t="s">
        <v>225</v>
      </c>
    </row>
  </sheetData>
  <mergeCells count="12">
    <mergeCell ref="A31:L31"/>
    <mergeCell ref="A43:J43"/>
    <mergeCell ref="B2:H2"/>
    <mergeCell ref="B24:H24"/>
    <mergeCell ref="B25:B26"/>
    <mergeCell ref="C25:C26"/>
    <mergeCell ref="D25:D26"/>
    <mergeCell ref="E25:E26"/>
    <mergeCell ref="F25:F26"/>
    <mergeCell ref="G25:G26"/>
    <mergeCell ref="H25:H26"/>
    <mergeCell ref="B17:H17"/>
  </mergeCells>
  <pageMargins left="0.7" right="0.7" top="0.75" bottom="0.75" header="0.3" footer="0.3"/>
  <pageSetup paperSize="9" scale="4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  <vt:lpstr>' Račun prihoda i rashoda'!Print_Area</vt:lpstr>
      <vt:lpstr>'Posebni izvještaji'!Print_Area</vt:lpstr>
      <vt:lpstr>'Programska klasifikacija'!Print_Area</vt:lpstr>
      <vt:lpstr>'Račun financiranja '!Print_Area</vt:lpstr>
      <vt:lpstr>'Rashodi i prihodi prema izvoru'!Print_Area</vt:lpstr>
      <vt:lpstr>'Rashodi prema funkcijskoj k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2026-03-18T06:56:29Z</cp:lastPrinted>
  <dcterms:created xsi:type="dcterms:W3CDTF">2022-08-12T12:51:27Z</dcterms:created>
  <dcterms:modified xsi:type="dcterms:W3CDTF">2026-03-18T06:58:40Z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